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6710" activeTab="3"/>
  </bookViews>
  <sheets>
    <sheet name="Page 1" sheetId="1" r:id="rId1"/>
    <sheet name="Page 2" sheetId="2" r:id="rId2"/>
    <sheet name="Page 3" sheetId="3" r:id="rId3"/>
    <sheet name="Page 4" sheetId="4" r:id="rId4"/>
  </sheets>
  <definedNames>
    <definedName name="_xlfn.IFERROR" hidden="1">#NAME?</definedName>
    <definedName name="_xlfn.SINGLE" hidden="1">#NAME?</definedName>
    <definedName name="_xlnm.Print_Area" localSheetId="0">'Page 1'!$A$1:$T$75</definedName>
    <definedName name="_xlnm.Print_Area" localSheetId="1">'Page 2'!$A$1:$J$63</definedName>
    <definedName name="_xlnm.Print_Area" localSheetId="2">'Page 3'!$A$1:$P$54</definedName>
  </definedNames>
  <calcPr fullCalcOnLoad="1"/>
</workbook>
</file>

<file path=xl/comments1.xml><?xml version="1.0" encoding="utf-8"?>
<comments xmlns="http://schemas.openxmlformats.org/spreadsheetml/2006/main">
  <authors>
    <author>shaikh</author>
  </authors>
  <commentList>
    <comment ref="M19" authorId="0">
      <text>
        <r>
          <rPr>
            <sz val="8"/>
            <rFont val="Tahoma"/>
            <family val="2"/>
          </rPr>
          <t>Please write date with a dash "-" separator, eg. 31-Jan-08</t>
        </r>
      </text>
    </comment>
  </commentList>
</comments>
</file>

<file path=xl/sharedStrings.xml><?xml version="1.0" encoding="utf-8"?>
<sst xmlns="http://schemas.openxmlformats.org/spreadsheetml/2006/main" count="520" uniqueCount="239">
  <si>
    <t>Number</t>
  </si>
  <si>
    <t>Passport</t>
  </si>
  <si>
    <t>Present Address:</t>
  </si>
  <si>
    <t>Permanent Address:</t>
  </si>
  <si>
    <t>Relationship:</t>
  </si>
  <si>
    <t>Sex</t>
  </si>
  <si>
    <t>Flag</t>
  </si>
  <si>
    <t>Rank</t>
  </si>
  <si>
    <t>Grade</t>
  </si>
  <si>
    <t>BHP</t>
  </si>
  <si>
    <t>GRT</t>
  </si>
  <si>
    <t>DWT</t>
  </si>
  <si>
    <t>E-Mail :</t>
  </si>
  <si>
    <t>Liberian</t>
  </si>
  <si>
    <t>From</t>
  </si>
  <si>
    <t>To</t>
  </si>
  <si>
    <t>Name of Vessel</t>
  </si>
  <si>
    <t>ARPA</t>
  </si>
  <si>
    <t>Family Details:</t>
  </si>
  <si>
    <t>Remarks</t>
  </si>
  <si>
    <t>MASTER</t>
  </si>
  <si>
    <t>CHIEF OFFICER</t>
  </si>
  <si>
    <t>DECK CADET</t>
  </si>
  <si>
    <t>CHIEF ENGINEER</t>
  </si>
  <si>
    <t>GAS ENGINEER</t>
  </si>
  <si>
    <t>ELECTRICAL OFFICER</t>
  </si>
  <si>
    <t>OTHERS</t>
  </si>
  <si>
    <t>ADVERTISEMENT</t>
  </si>
  <si>
    <t>SEAJOB</t>
  </si>
  <si>
    <t>MAREX</t>
  </si>
  <si>
    <t>JOBSHIP</t>
  </si>
  <si>
    <t>FAMILY/ FRIEND</t>
  </si>
  <si>
    <t>Middle Name :</t>
  </si>
  <si>
    <t>First Name :</t>
  </si>
  <si>
    <t>Nationality :</t>
  </si>
  <si>
    <t>Place of Birth :</t>
  </si>
  <si>
    <t>Post Applied for :</t>
  </si>
  <si>
    <t xml:space="preserve">Willing to Accept Lower Rank? </t>
  </si>
  <si>
    <t>Date of Issue</t>
  </si>
  <si>
    <t>Place of Issue</t>
  </si>
  <si>
    <t>Date of Expiry</t>
  </si>
  <si>
    <t>ECNR</t>
  </si>
  <si>
    <t>Blank Pages</t>
  </si>
  <si>
    <t>Australian MCV</t>
  </si>
  <si>
    <t>MMSI WEBSITE</t>
  </si>
  <si>
    <t>Indian</t>
  </si>
  <si>
    <t>INDOS</t>
  </si>
  <si>
    <t>Others</t>
  </si>
  <si>
    <t>UK</t>
  </si>
  <si>
    <t>Singapore</t>
  </si>
  <si>
    <t>Tel No.:</t>
  </si>
  <si>
    <t>SINGLE</t>
  </si>
  <si>
    <t>MARRIED</t>
  </si>
  <si>
    <t>DIVORCED</t>
  </si>
  <si>
    <t>WIDOWED</t>
  </si>
  <si>
    <t>Civil Status:</t>
  </si>
  <si>
    <t>Child 1</t>
  </si>
  <si>
    <t>Child 2</t>
  </si>
  <si>
    <t>YES</t>
  </si>
  <si>
    <t>NO</t>
  </si>
  <si>
    <t>Details of Courses &amp; Certificates</t>
  </si>
  <si>
    <t xml:space="preserve">Advanced / Basic Fire Fighting </t>
  </si>
  <si>
    <t>AFF Upgradation</t>
  </si>
  <si>
    <t xml:space="preserve">PSC / PST </t>
  </si>
  <si>
    <t>PSC RB Upgradation</t>
  </si>
  <si>
    <t>EFA / MFA  / Medicare</t>
  </si>
  <si>
    <t>Personal Safety &amp; Social Resp. (PSSR)</t>
  </si>
  <si>
    <t>Radar Observer / ROP</t>
  </si>
  <si>
    <t>Radar Simulator (RANSCO)</t>
  </si>
  <si>
    <t>GMDSS</t>
  </si>
  <si>
    <t>Ship Manoeuvring Simulator</t>
  </si>
  <si>
    <t>ECDIS (IMO Model Course 1.27)</t>
  </si>
  <si>
    <t>Bridge Team Management</t>
  </si>
  <si>
    <t>Bridge Resource Management</t>
  </si>
  <si>
    <t>Ship Security Officer Course</t>
  </si>
  <si>
    <t>Practical Marine Electrical Workshop</t>
  </si>
  <si>
    <t>NABCO</t>
  </si>
  <si>
    <t>Engine Room Resource  Management</t>
  </si>
  <si>
    <t>Engine Room Team Management</t>
  </si>
  <si>
    <t>Engine Room Simulator</t>
  </si>
  <si>
    <t>Revalidation Course</t>
  </si>
  <si>
    <t>Ref &amp; Updating Training Course</t>
  </si>
  <si>
    <t>Ship Safety Officer Training Course</t>
  </si>
  <si>
    <t>Pre Sea Training / Apprentice Ship</t>
  </si>
  <si>
    <t>Name of Institute / College</t>
  </si>
  <si>
    <t>Type of Degree</t>
  </si>
  <si>
    <t>MEDICAL HISTORY</t>
  </si>
  <si>
    <t>Date of Occurrence</t>
  </si>
  <si>
    <t>Brief Description of Illness / Injury / Accident</t>
  </si>
  <si>
    <r>
      <rPr>
        <b/>
        <sz val="8"/>
        <rFont val="Arial"/>
        <family val="2"/>
      </rPr>
      <t xml:space="preserve">(a) </t>
    </r>
    <r>
      <rPr>
        <sz val="8"/>
        <rFont val="Arial"/>
        <family val="2"/>
      </rPr>
      <t xml:space="preserve">Have you ever signed off from a ship due to Medical reasons? </t>
    </r>
    <r>
      <rPr>
        <b/>
        <sz val="8"/>
        <rFont val="Arial"/>
        <family val="2"/>
      </rPr>
      <t>(If Yes give details)</t>
    </r>
  </si>
  <si>
    <r>
      <rPr>
        <b/>
        <sz val="8"/>
        <rFont val="Arial"/>
        <family val="2"/>
      </rPr>
      <t xml:space="preserve">(c) </t>
    </r>
    <r>
      <rPr>
        <sz val="8"/>
        <rFont val="Arial"/>
        <family val="2"/>
      </rPr>
      <t>Are you addicted to alcohol or drug of any kind?</t>
    </r>
  </si>
  <si>
    <t>Surname :</t>
  </si>
  <si>
    <t>Date of Birth :</t>
  </si>
  <si>
    <t>Nearest Airport:</t>
  </si>
  <si>
    <t>Tel / Mobile:</t>
  </si>
  <si>
    <t>Seaman's Book: CDC</t>
  </si>
  <si>
    <t>Full Address :</t>
  </si>
  <si>
    <t>Date  :</t>
  </si>
  <si>
    <t>Rank :</t>
  </si>
  <si>
    <t>Signature of Seaman  :</t>
  </si>
  <si>
    <t>VG</t>
  </si>
  <si>
    <t>G</t>
  </si>
  <si>
    <t>P</t>
  </si>
  <si>
    <t>Sr.</t>
  </si>
  <si>
    <t>Name of Owners / Manager</t>
  </si>
  <si>
    <t>Engine Type</t>
  </si>
  <si>
    <t>UMS Y/N</t>
  </si>
  <si>
    <t xml:space="preserve">From </t>
  </si>
  <si>
    <t>Total MM/DD</t>
  </si>
  <si>
    <t>1ST ASSISTANT ENGINEER</t>
  </si>
  <si>
    <t>2ND ASSISTANT ENGINEER</t>
  </si>
  <si>
    <t>3RD ASSISTANT ENGINEER</t>
  </si>
  <si>
    <t>COMPASSIONATE GROUNDS</t>
  </si>
  <si>
    <t>DOMESTIC REASONS</t>
  </si>
  <si>
    <t>EARLY RELIEF</t>
  </si>
  <si>
    <t>CHANGE OF FLAG</t>
  </si>
  <si>
    <t>FOR EXAMS</t>
  </si>
  <si>
    <t>FOR MARRIAGE</t>
  </si>
  <si>
    <t>MEDICAL</t>
  </si>
  <si>
    <t>MANAGEMENT CHANGED</t>
  </si>
  <si>
    <t>MUTUAL CONSENT</t>
  </si>
  <si>
    <t>PROMOTED</t>
  </si>
  <si>
    <t>RESIGNED</t>
  </si>
  <si>
    <t>SHORE JOB</t>
  </si>
  <si>
    <t>SHORT CONTRACT</t>
  </si>
  <si>
    <t>TRANSFER</t>
  </si>
  <si>
    <t>VESSEL NAME CHANGED</t>
  </si>
  <si>
    <t>VESSEL SOLD</t>
  </si>
  <si>
    <t>VESSEL SCRAPED</t>
  </si>
  <si>
    <t>ADDL MASTER</t>
  </si>
  <si>
    <t>ADDL CHIEF OFFICER</t>
  </si>
  <si>
    <t>SECOND OFFICER</t>
  </si>
  <si>
    <t>THIRD OFFICER</t>
  </si>
  <si>
    <t>JUNIOR ENGINEER</t>
  </si>
  <si>
    <t>TRAINEE MARINE ENGINEER</t>
  </si>
  <si>
    <t>CALL FROM MMSI</t>
  </si>
  <si>
    <t>Passport No.</t>
  </si>
  <si>
    <t>Birth Date</t>
  </si>
  <si>
    <t>Panama</t>
  </si>
  <si>
    <t>Child 3</t>
  </si>
  <si>
    <t>US Visa C1/D</t>
  </si>
  <si>
    <t>US Visa B1/B2</t>
  </si>
  <si>
    <t>Name</t>
  </si>
  <si>
    <t>F</t>
  </si>
  <si>
    <t>Issue Date</t>
  </si>
  <si>
    <t>Issue Place</t>
  </si>
  <si>
    <t>Expiry Date</t>
  </si>
  <si>
    <t>Name of the Institute</t>
  </si>
  <si>
    <t>Place of the Institute</t>
  </si>
  <si>
    <t>Yellow Fever</t>
  </si>
  <si>
    <t>Reason for 
Early Sign-Off</t>
  </si>
  <si>
    <t>RATINGS</t>
  </si>
  <si>
    <t>U.K</t>
  </si>
  <si>
    <t>INDIAN</t>
  </si>
  <si>
    <t>FILIPINO</t>
  </si>
  <si>
    <t>AUSTRALIAN</t>
  </si>
  <si>
    <t>NEW ZEALAND</t>
  </si>
  <si>
    <t>EMAIL FROM MMSI</t>
  </si>
  <si>
    <t>N.A</t>
  </si>
  <si>
    <t xml:space="preserve">MUI 
Membership No. : </t>
  </si>
  <si>
    <t>M</t>
  </si>
  <si>
    <t>US VISA</t>
  </si>
  <si>
    <t>Convention</t>
  </si>
  <si>
    <t>Duration Days</t>
  </si>
  <si>
    <t>STCW 1978</t>
  </si>
  <si>
    <t>STCW 1995</t>
  </si>
  <si>
    <t>STCW 2010</t>
  </si>
  <si>
    <t>OIL</t>
  </si>
  <si>
    <t>10+2 School Details</t>
  </si>
  <si>
    <t>Name of School / Institution</t>
  </si>
  <si>
    <t>PANAMA</t>
  </si>
  <si>
    <t>SINGAPORE</t>
  </si>
  <si>
    <t>LIBERIAN</t>
  </si>
  <si>
    <t>BAHAMAS</t>
  </si>
  <si>
    <t>HONG KONG</t>
  </si>
  <si>
    <t>MARSHAL ISLAND</t>
  </si>
  <si>
    <t>LPG</t>
  </si>
  <si>
    <t>CHEMICAL</t>
  </si>
  <si>
    <t>(d) Have you suffered from Malaria ?</t>
  </si>
  <si>
    <t>(e) Have you suffered from Diabetes ?</t>
  </si>
  <si>
    <t>(g) Have you suffered from Epilepsy ?</t>
  </si>
  <si>
    <t>(g) Have you suffered from Nervous Disability ?</t>
  </si>
  <si>
    <t>Vessel Type</t>
  </si>
  <si>
    <t>PRODUCT</t>
  </si>
  <si>
    <t>VLCC</t>
  </si>
  <si>
    <t>CRUDE</t>
  </si>
  <si>
    <t>AFRAMAX</t>
  </si>
  <si>
    <t>BULK</t>
  </si>
  <si>
    <t>PASSENGER</t>
  </si>
  <si>
    <t>OIL/CHEMICAL</t>
  </si>
  <si>
    <t>OBO</t>
  </si>
  <si>
    <t>VLOC</t>
  </si>
  <si>
    <t>CONTAINER</t>
  </si>
  <si>
    <t>MMS MARITIME (INDIA) PVT. LTD.</t>
  </si>
  <si>
    <t xml:space="preserve">401/402 Raheja Plaza, 15/B Shah Industrial Estate, Off Andheri Link Road, Andheri (West), Mumbai 400 053. Maharashtra. India. </t>
  </si>
  <si>
    <t>(As per Passport)</t>
  </si>
  <si>
    <t>Date Available From :</t>
  </si>
  <si>
    <t>PIN:</t>
  </si>
  <si>
    <t>How did you come to know about MMSI ?</t>
  </si>
  <si>
    <t>PIN :</t>
  </si>
  <si>
    <t>Next of Kin Name :</t>
  </si>
  <si>
    <t>Licence</t>
  </si>
  <si>
    <t>Name of Vessel(s)</t>
  </si>
  <si>
    <r>
      <rPr>
        <b/>
        <sz val="8"/>
        <rFont val="Arial"/>
        <family val="2"/>
      </rPr>
      <t xml:space="preserve">(b) </t>
    </r>
    <r>
      <rPr>
        <sz val="8"/>
        <rFont val="Arial"/>
        <family val="2"/>
      </rPr>
      <t>Did you suffer or are you presently suffering from any disease likely to render you unfit for service at sea or likely to endanger the health of others on board.</t>
    </r>
  </si>
  <si>
    <t>Sea service to Include Cadetship onward</t>
  </si>
  <si>
    <t>Previous Sea Service (Date Commencing from Last Vessel)</t>
  </si>
  <si>
    <t xml:space="preserve">Passport Size Photo
</t>
  </si>
  <si>
    <t xml:space="preserve">Date of Issue </t>
  </si>
  <si>
    <t>● Tel : 91-22-4062 0100 / 6696 0181 ● Fax : 91-22-6696 0183</t>
  </si>
  <si>
    <t>NEW DELHI (BRANCH OFFICE)</t>
  </si>
  <si>
    <t>115, First Floor, Rectangle 1, D-4, District Centre, Saket, New Delhi - 110 017 ● Tel: 91-11- 4613 6800 ●Fax : 91-11-4613 6804</t>
  </si>
  <si>
    <t xml:space="preserve">                              </t>
  </si>
  <si>
    <t xml:space="preserve"> MMSI</t>
  </si>
  <si>
    <t>● Email: apply@mms-india.com  ●  Website : http://www.mms-india.com</t>
  </si>
  <si>
    <t xml:space="preserve"> RPS Licence No:-RPSL-MUM-043 </t>
  </si>
  <si>
    <t xml:space="preserve">EFA / MFA </t>
  </si>
  <si>
    <t>TEU</t>
  </si>
  <si>
    <t>STSDSD</t>
  </si>
  <si>
    <t xml:space="preserve">                         MMSI Seafarer Application Form( Officer)-Container</t>
  </si>
  <si>
    <t xml:space="preserve">Mobile No: </t>
  </si>
  <si>
    <t>+91</t>
  </si>
  <si>
    <t>Height(CM):</t>
  </si>
  <si>
    <t>Weight (KG):</t>
  </si>
  <si>
    <t>BMI:</t>
  </si>
  <si>
    <t xml:space="preserve"> Eye Sight :</t>
  </si>
  <si>
    <t>With/Without Spectacles</t>
  </si>
  <si>
    <t>COVID 19 Vaccine Name</t>
  </si>
  <si>
    <t>Dose 1 Date</t>
  </si>
  <si>
    <t>Dose 2 Date</t>
  </si>
  <si>
    <t>Booster</t>
  </si>
  <si>
    <t>Father</t>
  </si>
  <si>
    <t>Mother</t>
  </si>
  <si>
    <t>Spouse</t>
  </si>
  <si>
    <t>LNG</t>
  </si>
  <si>
    <r>
      <rPr>
        <sz val="10"/>
        <color indexed="10"/>
        <rFont val="Arial"/>
        <family val="2"/>
      </rPr>
      <t xml:space="preserve">1) I hereby declare that I have always complied with the company’s drug and alcohol policy in past.
2) I have never been found guilty of not complying with the company’s drug and alcohol policy in any of the previous Companies which I have sailed. </t>
    </r>
    <r>
      <rPr>
        <sz val="10"/>
        <rFont val="Arial"/>
        <family val="2"/>
      </rPr>
      <t xml:space="preserve">                                                                                                                                                      3) I hereby affirm that all the information provided by me in this application is true and correct to the best of my knowledge and belief; further, that no Certificate of Competency or Licence issued to me has ever been Revoked or Suspended. I also certify that my medical history contained above is True and any false statement or undisclosed Material information about past illness or injury will disqualify me from any employment benefits and claims.</t>
    </r>
  </si>
  <si>
    <t>Schengen Visa</t>
  </si>
  <si>
    <t>Declaration by Seafarer</t>
  </si>
  <si>
    <t>JUNIOR ENGINEER (COC)</t>
  </si>
  <si>
    <t>JUNIOR OFFICER (COC)</t>
  </si>
</sst>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409]dddd\,\ mmmm\ dd\,\ yyyy"/>
    <numFmt numFmtId="187" formatCode="[$-409]dd\-mmm\-yy;@"/>
    <numFmt numFmtId="188" formatCode="[$-409]d\-mmm\-yy;@"/>
    <numFmt numFmtId="189" formatCode="dd/mm/yy"/>
    <numFmt numFmtId="190" formatCode="dd/mmm/yy"/>
    <numFmt numFmtId="191" formatCode="[$-809]dd\ mmmm\ yyyy"/>
    <numFmt numFmtId="192" formatCode="d/mmm/yy"/>
    <numFmt numFmtId="193" formatCode="&quot;Yes&quot;;&quot;Yes&quot;;&quot;No&quot;"/>
    <numFmt numFmtId="194" formatCode="&quot;True&quot;;&quot;True&quot;;&quot;False&quot;"/>
    <numFmt numFmtId="195" formatCode="&quot;On&quot;;&quot;On&quot;;&quot;Off&quot;"/>
    <numFmt numFmtId="196" formatCode="[$€-2]\ #,##0.00_);[Red]\([$€-2]\ #,##0.00\)"/>
    <numFmt numFmtId="197" formatCode="dd/mmm/yyyy"/>
    <numFmt numFmtId="198" formatCode="[$-409]dd/mmm/yy;@"/>
  </numFmts>
  <fonts count="86">
    <font>
      <sz val="10"/>
      <name val="Arial"/>
      <family val="0"/>
    </font>
    <font>
      <b/>
      <sz val="10"/>
      <name val="Arial"/>
      <family val="2"/>
    </font>
    <font>
      <b/>
      <sz val="8"/>
      <name val="Arial"/>
      <family val="2"/>
    </font>
    <font>
      <b/>
      <sz val="12"/>
      <name val="Arial"/>
      <family val="2"/>
    </font>
    <font>
      <sz val="8"/>
      <name val="Arial"/>
      <family val="2"/>
    </font>
    <font>
      <sz val="7.5"/>
      <name val="Arial"/>
      <family val="2"/>
    </font>
    <font>
      <sz val="8"/>
      <color indexed="60"/>
      <name val="Verdana"/>
      <family val="2"/>
    </font>
    <font>
      <sz val="8"/>
      <name val="Tahoma"/>
      <family val="2"/>
    </font>
    <font>
      <b/>
      <sz val="36"/>
      <name val="Arial"/>
      <family val="2"/>
    </font>
    <font>
      <sz val="11"/>
      <name val="Arial"/>
      <family val="2"/>
    </font>
    <font>
      <sz val="10"/>
      <name val="Verdana"/>
      <family val="2"/>
    </font>
    <font>
      <b/>
      <u val="single"/>
      <sz val="8"/>
      <name val="Arial"/>
      <family val="2"/>
    </font>
    <font>
      <sz val="9"/>
      <name val="Arial"/>
      <family val="2"/>
    </font>
    <font>
      <b/>
      <sz val="9"/>
      <name val="Arial"/>
      <family val="2"/>
    </font>
    <font>
      <i/>
      <sz val="9"/>
      <name val="Arial"/>
      <family val="2"/>
    </font>
    <font>
      <b/>
      <sz val="11"/>
      <name val="Arial"/>
      <family val="2"/>
    </font>
    <font>
      <b/>
      <i/>
      <sz val="10"/>
      <name val="Arial"/>
      <family val="2"/>
    </font>
    <font>
      <b/>
      <sz val="22"/>
      <name val="Trebuchet MS"/>
      <family val="2"/>
    </font>
    <font>
      <sz val="8.5"/>
      <name val="Arial"/>
      <family val="2"/>
    </font>
    <font>
      <b/>
      <sz val="8.5"/>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5"/>
      <color indexed="8"/>
      <name val="MS Sans Serif"/>
      <family val="2"/>
    </font>
    <font>
      <sz val="10"/>
      <name val="Calibri"/>
      <family val="2"/>
    </font>
    <font>
      <b/>
      <sz val="9"/>
      <name val="Calibri"/>
      <family val="2"/>
    </font>
    <font>
      <b/>
      <sz val="10"/>
      <name val="Calibri"/>
      <family val="2"/>
    </font>
    <font>
      <sz val="9"/>
      <name val="Calibri"/>
      <family val="2"/>
    </font>
    <font>
      <i/>
      <sz val="9"/>
      <name val="Calibri"/>
      <family val="2"/>
    </font>
    <font>
      <sz val="8"/>
      <color indexed="55"/>
      <name val="Arial"/>
      <family val="2"/>
    </font>
    <font>
      <sz val="8"/>
      <color indexed="10"/>
      <name val="Arial"/>
      <family val="2"/>
    </font>
    <font>
      <sz val="7"/>
      <color indexed="10"/>
      <name val="Arial"/>
      <family val="2"/>
    </font>
    <font>
      <b/>
      <sz val="12"/>
      <color indexed="10"/>
      <name val="Trebuchet MS"/>
      <family val="2"/>
    </font>
    <font>
      <b/>
      <sz val="10"/>
      <color indexed="55"/>
      <name val="Arial"/>
      <family val="2"/>
    </font>
    <font>
      <b/>
      <sz val="8"/>
      <color indexed="10"/>
      <name val="Arial"/>
      <family val="2"/>
    </font>
    <font>
      <b/>
      <sz val="14"/>
      <name val="Calibri"/>
      <family val="2"/>
    </font>
    <font>
      <b/>
      <sz val="11"/>
      <name val="Calibri"/>
      <family val="2"/>
    </font>
    <font>
      <b/>
      <i/>
      <u val="single"/>
      <sz val="16"/>
      <color indexed="10"/>
      <name val="Arial"/>
      <family val="2"/>
    </font>
    <font>
      <b/>
      <i/>
      <u val="single"/>
      <sz val="10"/>
      <color indexed="1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8.5"/>
      <color theme="1"/>
      <name val="MS Sans Serif"/>
      <family val="2"/>
    </font>
    <font>
      <sz val="8"/>
      <color theme="0" tint="-0.3499799966812134"/>
      <name val="Arial"/>
      <family val="2"/>
    </font>
    <font>
      <sz val="8"/>
      <color rgb="FFFF0000"/>
      <name val="Arial"/>
      <family val="2"/>
    </font>
    <font>
      <sz val="7"/>
      <color rgb="FFFF0000"/>
      <name val="Arial"/>
      <family val="2"/>
    </font>
    <font>
      <b/>
      <sz val="8"/>
      <color rgb="FFFF0000"/>
      <name val="Arial"/>
      <family val="2"/>
    </font>
    <font>
      <b/>
      <sz val="10"/>
      <color theme="0" tint="-0.3499799966812134"/>
      <name val="Arial"/>
      <family val="2"/>
    </font>
    <font>
      <b/>
      <sz val="12"/>
      <color rgb="FFFF0000"/>
      <name val="Trebuchet MS"/>
      <family val="2"/>
    </font>
    <font>
      <b/>
      <i/>
      <u val="single"/>
      <sz val="16"/>
      <color rgb="FFFF0000"/>
      <name val="Arial"/>
      <family val="2"/>
    </font>
    <font>
      <b/>
      <i/>
      <u val="single"/>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theme="2" tint="-0.09996999800205231"/>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hair"/>
      <right style="hair"/>
      <top style="hair"/>
      <bottom style="hair"/>
    </border>
    <border>
      <left style="thin"/>
      <right style="thin"/>
      <top style="thin"/>
      <bottom>
        <color indexed="63"/>
      </bottom>
    </border>
    <border>
      <left style="hair"/>
      <right style="hair"/>
      <top style="medium"/>
      <bottom style="hair"/>
    </border>
    <border>
      <left style="hair"/>
      <right style="medium"/>
      <top style="medium"/>
      <bottom style="hair"/>
    </border>
    <border>
      <left style="hair"/>
      <right style="medium"/>
      <top style="hair"/>
      <bottom style="hair"/>
    </border>
    <border>
      <left style="hair"/>
      <right style="hair"/>
      <top style="hair"/>
      <bottom style="medium"/>
    </border>
    <border>
      <left style="hair"/>
      <right style="medium"/>
      <top style="hair"/>
      <bottom style="medium"/>
    </border>
    <border>
      <left style="medium"/>
      <right style="hair"/>
      <top style="medium"/>
      <bottom style="hair"/>
    </border>
    <border>
      <left style="medium"/>
      <right style="hair"/>
      <top style="hair"/>
      <bottom style="hair"/>
    </border>
    <border>
      <left style="medium"/>
      <right style="hair"/>
      <top style="hair"/>
      <bottom style="medium"/>
    </border>
    <border>
      <left>
        <color indexed="63"/>
      </left>
      <right style="thin"/>
      <top style="thin"/>
      <bottom style="thin"/>
    </border>
    <border>
      <left style="thin"/>
      <right>
        <color indexed="63"/>
      </right>
      <top style="thin"/>
      <bottom style="thin"/>
    </border>
    <border>
      <left style="dotted"/>
      <right>
        <color indexed="63"/>
      </right>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dotted"/>
      <right>
        <color indexed="63"/>
      </right>
      <top>
        <color indexed="63"/>
      </top>
      <bottom style="thin"/>
    </border>
    <border>
      <left style="medium"/>
      <right>
        <color indexed="63"/>
      </right>
      <top style="hair"/>
      <bottom style="hair"/>
    </border>
    <border>
      <left>
        <color indexed="63"/>
      </left>
      <right>
        <color indexed="63"/>
      </right>
      <top style="hair"/>
      <bottom style="hair"/>
    </border>
    <border>
      <left>
        <color indexed="63"/>
      </left>
      <right style="hair"/>
      <top style="hair"/>
      <bottom style="hair"/>
    </border>
    <border>
      <left style="medium"/>
      <right>
        <color indexed="63"/>
      </right>
      <top style="hair"/>
      <bottom style="medium"/>
    </border>
    <border>
      <left>
        <color indexed="63"/>
      </left>
      <right>
        <color indexed="63"/>
      </right>
      <top style="hair"/>
      <bottom style="medium"/>
    </border>
    <border>
      <left>
        <color indexed="63"/>
      </left>
      <right style="hair"/>
      <top style="hair"/>
      <bottom style="medium"/>
    </border>
    <border>
      <left>
        <color indexed="63"/>
      </left>
      <right style="medium"/>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347">
    <xf numFmtId="0" fontId="0" fillId="0" borderId="0" xfId="0" applyAlignment="1">
      <alignment/>
    </xf>
    <xf numFmtId="0" fontId="4" fillId="0" borderId="10" xfId="0" applyFont="1" applyFill="1" applyBorder="1" applyAlignment="1" applyProtection="1">
      <alignment/>
      <protection/>
    </xf>
    <xf numFmtId="0" fontId="12" fillId="0" borderId="11" xfId="0" applyFont="1" applyFill="1" applyBorder="1" applyAlignment="1" applyProtection="1">
      <alignment wrapText="1"/>
      <protection locked="0"/>
    </xf>
    <xf numFmtId="0" fontId="0" fillId="0" borderId="0" xfId="0" applyFont="1" applyFill="1" applyAlignment="1" applyProtection="1">
      <alignment/>
      <protection/>
    </xf>
    <xf numFmtId="0" fontId="0" fillId="0" borderId="0" xfId="0" applyFont="1" applyFill="1" applyAlignment="1" applyProtection="1">
      <alignment/>
      <protection/>
    </xf>
    <xf numFmtId="0" fontId="1" fillId="0" borderId="12" xfId="0" applyFont="1" applyFill="1" applyBorder="1" applyAlignment="1" applyProtection="1">
      <alignment horizontal="center" vertical="center"/>
      <protection/>
    </xf>
    <xf numFmtId="0" fontId="1" fillId="0" borderId="13" xfId="0" applyFont="1" applyFill="1" applyBorder="1" applyAlignment="1" applyProtection="1">
      <alignment horizontal="center" vertical="center"/>
      <protection/>
    </xf>
    <xf numFmtId="0" fontId="1" fillId="0" borderId="14" xfId="0" applyFont="1" applyFill="1" applyBorder="1" applyAlignment="1" applyProtection="1">
      <alignment horizontal="center" vertical="center"/>
      <protection/>
    </xf>
    <xf numFmtId="0" fontId="0" fillId="0" borderId="0" xfId="0" applyFont="1" applyFill="1" applyAlignment="1" applyProtection="1">
      <alignment horizontal="left"/>
      <protection/>
    </xf>
    <xf numFmtId="0" fontId="10" fillId="0" borderId="0" xfId="0" applyFont="1" applyFill="1" applyBorder="1" applyAlignment="1" applyProtection="1">
      <alignment horizontal="right" vertical="center"/>
      <protection/>
    </xf>
    <xf numFmtId="0" fontId="0" fillId="0" borderId="15" xfId="0" applyFont="1"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16" xfId="0" applyFont="1" applyFill="1" applyBorder="1" applyAlignment="1" applyProtection="1">
      <alignment horizontal="left"/>
      <protection/>
    </xf>
    <xf numFmtId="0" fontId="10" fillId="0" borderId="0" xfId="0" applyFont="1" applyFill="1" applyBorder="1" applyAlignment="1" applyProtection="1">
      <alignment horizontal="left" vertical="center"/>
      <protection/>
    </xf>
    <xf numFmtId="0" fontId="1" fillId="0" borderId="0" xfId="0" applyFont="1" applyFill="1" applyBorder="1" applyAlignment="1" applyProtection="1">
      <alignment horizontal="left" vertical="center"/>
      <protection/>
    </xf>
    <xf numFmtId="0" fontId="1" fillId="0" borderId="16" xfId="0" applyFont="1" applyFill="1" applyBorder="1" applyAlignment="1" applyProtection="1">
      <alignment horizontal="left" vertical="center"/>
      <protection/>
    </xf>
    <xf numFmtId="0" fontId="1" fillId="0" borderId="17" xfId="0" applyFont="1" applyFill="1" applyBorder="1" applyAlignment="1" applyProtection="1">
      <alignment horizontal="left" vertical="center"/>
      <protection/>
    </xf>
    <xf numFmtId="0" fontId="1" fillId="0" borderId="11" xfId="0" applyFont="1" applyFill="1" applyBorder="1" applyAlignment="1" applyProtection="1">
      <alignment horizontal="left" vertical="center"/>
      <protection/>
    </xf>
    <xf numFmtId="0" fontId="1" fillId="0" borderId="18" xfId="0" applyFont="1" applyFill="1" applyBorder="1" applyAlignment="1" applyProtection="1">
      <alignment horizontal="left" vertical="center"/>
      <protection/>
    </xf>
    <xf numFmtId="0" fontId="0" fillId="0" borderId="11" xfId="0" applyFont="1" applyFill="1" applyBorder="1" applyAlignment="1" applyProtection="1">
      <alignment horizontal="left"/>
      <protection/>
    </xf>
    <xf numFmtId="0" fontId="0" fillId="0" borderId="11" xfId="0" applyFont="1" applyFill="1" applyBorder="1" applyAlignment="1" applyProtection="1">
      <alignment horizontal="right"/>
      <protection/>
    </xf>
    <xf numFmtId="15" fontId="4" fillId="0" borderId="11" xfId="0" applyNumberFormat="1" applyFont="1" applyFill="1" applyBorder="1" applyAlignment="1" applyProtection="1">
      <alignment horizontal="center"/>
      <protection/>
    </xf>
    <xf numFmtId="15" fontId="4" fillId="0" borderId="18" xfId="0" applyNumberFormat="1" applyFont="1" applyFill="1" applyBorder="1" applyAlignment="1" applyProtection="1">
      <alignment horizontal="center"/>
      <protection/>
    </xf>
    <xf numFmtId="0" fontId="4" fillId="0" borderId="12" xfId="0" applyFont="1" applyFill="1" applyBorder="1" applyAlignment="1" applyProtection="1">
      <alignment horizontal="right"/>
      <protection/>
    </xf>
    <xf numFmtId="0" fontId="4" fillId="0" borderId="0" xfId="0" applyFont="1" applyFill="1" applyAlignment="1" applyProtection="1">
      <alignment horizontal="left"/>
      <protection/>
    </xf>
    <xf numFmtId="0" fontId="4" fillId="0" borderId="0" xfId="0" applyFont="1" applyFill="1" applyBorder="1" applyAlignment="1" applyProtection="1">
      <alignment horizontal="center"/>
      <protection/>
    </xf>
    <xf numFmtId="0" fontId="4" fillId="0" borderId="11" xfId="0" applyFont="1" applyFill="1" applyBorder="1" applyAlignment="1" applyProtection="1">
      <alignment horizontal="center"/>
      <protection/>
    </xf>
    <xf numFmtId="0" fontId="2" fillId="0" borderId="0" xfId="0" applyFont="1" applyFill="1" applyBorder="1" applyAlignment="1" applyProtection="1">
      <alignment horizontal="left" vertical="center"/>
      <protection/>
    </xf>
    <xf numFmtId="0" fontId="2" fillId="0" borderId="19" xfId="0" applyFont="1" applyFill="1" applyBorder="1" applyAlignment="1" applyProtection="1">
      <alignment/>
      <protection/>
    </xf>
    <xf numFmtId="0" fontId="0" fillId="0" borderId="0" xfId="0" applyFont="1" applyFill="1" applyAlignment="1" applyProtection="1">
      <alignment horizontal="left"/>
      <protection/>
    </xf>
    <xf numFmtId="0" fontId="2" fillId="0" borderId="0" xfId="0" applyFont="1" applyFill="1" applyBorder="1" applyAlignment="1" applyProtection="1">
      <alignment horizontal="center"/>
      <protection/>
    </xf>
    <xf numFmtId="187" fontId="0"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3" xfId="0" applyFont="1" applyFill="1" applyBorder="1" applyAlignment="1" applyProtection="1">
      <alignment/>
      <protection/>
    </xf>
    <xf numFmtId="0" fontId="4" fillId="0" borderId="12" xfId="0" applyFont="1" applyFill="1" applyBorder="1" applyAlignment="1" applyProtection="1">
      <alignment/>
      <protection/>
    </xf>
    <xf numFmtId="0" fontId="2" fillId="0" borderId="12" xfId="0" applyFont="1" applyFill="1" applyBorder="1" applyAlignment="1" applyProtection="1">
      <alignment horizontal="right"/>
      <protection/>
    </xf>
    <xf numFmtId="0" fontId="0" fillId="0" borderId="0" xfId="0" applyFont="1" applyFill="1" applyAlignment="1" applyProtection="1">
      <alignment/>
      <protection/>
    </xf>
    <xf numFmtId="0" fontId="4" fillId="0" borderId="19"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0" fontId="76" fillId="0" borderId="0" xfId="0" applyFont="1" applyFill="1" applyAlignment="1" applyProtection="1">
      <alignment/>
      <protection/>
    </xf>
    <xf numFmtId="0" fontId="12" fillId="0" borderId="0" xfId="0" applyFont="1" applyFill="1" applyBorder="1" applyAlignment="1" applyProtection="1">
      <alignment horizontal="right" wrapText="1"/>
      <protection/>
    </xf>
    <xf numFmtId="0" fontId="12" fillId="0" borderId="11" xfId="0" applyFont="1" applyFill="1" applyBorder="1" applyAlignment="1" applyProtection="1">
      <alignment/>
      <protection/>
    </xf>
    <xf numFmtId="0" fontId="4" fillId="33" borderId="19" xfId="0" applyFont="1" applyFill="1" applyBorder="1" applyAlignment="1" applyProtection="1">
      <alignment/>
      <protection locked="0"/>
    </xf>
    <xf numFmtId="0" fontId="8" fillId="0" borderId="12" xfId="0" applyFont="1" applyFill="1" applyBorder="1" applyAlignment="1" applyProtection="1">
      <alignment/>
      <protection/>
    </xf>
    <xf numFmtId="0" fontId="15" fillId="0" borderId="12" xfId="0" applyFont="1" applyFill="1" applyBorder="1" applyAlignment="1" applyProtection="1">
      <alignment/>
      <protection/>
    </xf>
    <xf numFmtId="0" fontId="9" fillId="0" borderId="12" xfId="0" applyFont="1" applyFill="1" applyBorder="1" applyAlignment="1" applyProtection="1">
      <alignment/>
      <protection/>
    </xf>
    <xf numFmtId="0" fontId="0" fillId="0" borderId="0" xfId="0" applyFont="1" applyFill="1" applyBorder="1" applyAlignment="1" applyProtection="1">
      <alignment/>
      <protection/>
    </xf>
    <xf numFmtId="197" fontId="12" fillId="0" borderId="11" xfId="0" applyNumberFormat="1" applyFont="1" applyFill="1" applyBorder="1" applyAlignment="1" applyProtection="1">
      <alignment wrapText="1"/>
      <protection locked="0"/>
    </xf>
    <xf numFmtId="0" fontId="0" fillId="0" borderId="0" xfId="0" applyFont="1" applyFill="1" applyAlignment="1" applyProtection="1">
      <alignment/>
      <protection/>
    </xf>
    <xf numFmtId="3" fontId="12" fillId="0" borderId="20" xfId="0" applyNumberFormat="1" applyFont="1" applyFill="1" applyBorder="1" applyAlignment="1" applyProtection="1">
      <alignment horizontal="left" vertical="center" wrapText="1"/>
      <protection locked="0"/>
    </xf>
    <xf numFmtId="0" fontId="0" fillId="0" borderId="13" xfId="0" applyFont="1" applyFill="1" applyBorder="1" applyAlignment="1" applyProtection="1">
      <alignment/>
      <protection/>
    </xf>
    <xf numFmtId="0" fontId="0" fillId="0" borderId="12" xfId="0" applyFont="1" applyFill="1" applyBorder="1" applyAlignment="1" applyProtection="1">
      <alignment/>
      <protection/>
    </xf>
    <xf numFmtId="0" fontId="8" fillId="0" borderId="15"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8" fillId="0" borderId="16" xfId="0" applyFont="1" applyFill="1" applyBorder="1" applyAlignment="1" applyProtection="1">
      <alignment vertical="center"/>
      <protection/>
    </xf>
    <xf numFmtId="0" fontId="3" fillId="0" borderId="14" xfId="0" applyFont="1" applyFill="1" applyBorder="1" applyAlignment="1" applyProtection="1">
      <alignment horizontal="right" vertical="top"/>
      <protection/>
    </xf>
    <xf numFmtId="187" fontId="4" fillId="33" borderId="21" xfId="0" applyNumberFormat="1"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49" fontId="4" fillId="0" borderId="20" xfId="0" applyNumberFormat="1" applyFont="1" applyFill="1" applyBorder="1" applyAlignment="1" applyProtection="1">
      <alignment vertical="center"/>
      <protection locked="0"/>
    </xf>
    <xf numFmtId="197" fontId="4" fillId="0" borderId="20" xfId="0" applyNumberFormat="1" applyFont="1" applyFill="1" applyBorder="1" applyAlignment="1" applyProtection="1">
      <alignment vertical="center"/>
      <protection locked="0"/>
    </xf>
    <xf numFmtId="49" fontId="4" fillId="0" borderId="24" xfId="0" applyNumberFormat="1" applyFont="1" applyFill="1" applyBorder="1" applyAlignment="1" applyProtection="1">
      <alignment horizontal="center" vertical="center"/>
      <protection locked="0"/>
    </xf>
    <xf numFmtId="197" fontId="4" fillId="0" borderId="20" xfId="0" applyNumberFormat="1" applyFont="1" applyFill="1" applyBorder="1" applyAlignment="1" applyProtection="1">
      <alignment horizontal="center" vertical="center"/>
      <protection locked="0"/>
    </xf>
    <xf numFmtId="49" fontId="4" fillId="0" borderId="25" xfId="0" applyNumberFormat="1" applyFont="1" applyFill="1" applyBorder="1" applyAlignment="1" applyProtection="1">
      <alignment vertical="center"/>
      <protection locked="0"/>
    </xf>
    <xf numFmtId="197" fontId="4" fillId="0" borderId="25" xfId="0" applyNumberFormat="1" applyFont="1" applyFill="1" applyBorder="1" applyAlignment="1" applyProtection="1">
      <alignment vertical="center"/>
      <protection locked="0"/>
    </xf>
    <xf numFmtId="197" fontId="4" fillId="0" borderId="25" xfId="0" applyNumberFormat="1" applyFont="1" applyFill="1" applyBorder="1" applyAlignment="1" applyProtection="1">
      <alignment horizontal="center" vertical="center"/>
      <protection locked="0"/>
    </xf>
    <xf numFmtId="49" fontId="4" fillId="0" borderId="26" xfId="0" applyNumberFormat="1" applyFont="1" applyFill="1" applyBorder="1" applyAlignment="1" applyProtection="1">
      <alignment horizontal="center" vertical="center"/>
      <protection locked="0"/>
    </xf>
    <xf numFmtId="49" fontId="4" fillId="0" borderId="20"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protection/>
    </xf>
    <xf numFmtId="3" fontId="12" fillId="0" borderId="25" xfId="0" applyNumberFormat="1" applyFont="1" applyFill="1" applyBorder="1" applyAlignment="1" applyProtection="1">
      <alignment horizontal="left" vertical="center" wrapText="1"/>
      <protection locked="0"/>
    </xf>
    <xf numFmtId="0" fontId="2" fillId="0" borderId="24" xfId="0" applyFont="1" applyFill="1" applyBorder="1" applyAlignment="1" applyProtection="1">
      <alignment horizontal="center"/>
      <protection locked="0"/>
    </xf>
    <xf numFmtId="0" fontId="2" fillId="0" borderId="26" xfId="0" applyFont="1" applyFill="1" applyBorder="1" applyAlignment="1" applyProtection="1">
      <alignment horizontal="center"/>
      <protection locked="0"/>
    </xf>
    <xf numFmtId="0" fontId="2" fillId="0" borderId="20"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protection locked="0"/>
    </xf>
    <xf numFmtId="0" fontId="77" fillId="0" borderId="0" xfId="0" applyFont="1" applyAlignment="1">
      <alignment/>
    </xf>
    <xf numFmtId="197" fontId="4" fillId="0" borderId="20" xfId="0" applyNumberFormat="1" applyFont="1" applyFill="1" applyBorder="1" applyAlignment="1" applyProtection="1">
      <alignment/>
      <protection locked="0"/>
    </xf>
    <xf numFmtId="49" fontId="4" fillId="0" borderId="20" xfId="0" applyNumberFormat="1" applyFont="1" applyFill="1" applyBorder="1" applyAlignment="1" applyProtection="1">
      <alignment horizontal="center" vertical="center" wrapText="1"/>
      <protection locked="0"/>
    </xf>
    <xf numFmtId="49" fontId="4" fillId="0" borderId="25"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horizontal="right"/>
      <protection/>
    </xf>
    <xf numFmtId="0" fontId="17" fillId="0" borderId="15" xfId="0" applyFont="1" applyFill="1" applyBorder="1" applyAlignment="1" applyProtection="1">
      <alignment/>
      <protection/>
    </xf>
    <xf numFmtId="0" fontId="17" fillId="0" borderId="0" xfId="0" applyFont="1" applyFill="1" applyBorder="1" applyAlignment="1" applyProtection="1">
      <alignment/>
      <protection/>
    </xf>
    <xf numFmtId="0" fontId="17" fillId="0" borderId="16" xfId="0" applyFont="1" applyFill="1" applyBorder="1" applyAlignment="1" applyProtection="1">
      <alignment/>
      <protection/>
    </xf>
    <xf numFmtId="0" fontId="41" fillId="0" borderId="0" xfId="0" applyFont="1" applyFill="1" applyAlignment="1" applyProtection="1">
      <alignment/>
      <protection/>
    </xf>
    <xf numFmtId="0" fontId="42" fillId="0" borderId="27" xfId="0" applyFont="1" applyFill="1" applyBorder="1" applyAlignment="1" applyProtection="1">
      <alignment horizontal="center" vertical="center" wrapText="1"/>
      <protection/>
    </xf>
    <xf numFmtId="0" fontId="42" fillId="0" borderId="22" xfId="0" applyFont="1" applyFill="1" applyBorder="1" applyAlignment="1" applyProtection="1">
      <alignment horizontal="center" vertical="center" wrapText="1"/>
      <protection/>
    </xf>
    <xf numFmtId="0" fontId="42" fillId="0" borderId="23" xfId="0" applyFont="1" applyFill="1" applyBorder="1" applyAlignment="1" applyProtection="1">
      <alignment horizontal="center" vertical="center" wrapText="1"/>
      <protection/>
    </xf>
    <xf numFmtId="0" fontId="43" fillId="0" borderId="0" xfId="0" applyFont="1" applyFill="1" applyAlignment="1" applyProtection="1">
      <alignment horizontal="center" vertical="top" wrapText="1"/>
      <protection/>
    </xf>
    <xf numFmtId="0" fontId="44" fillId="0" borderId="28" xfId="0" applyFont="1" applyFill="1" applyBorder="1" applyAlignment="1" applyProtection="1">
      <alignment horizontal="center" vertical="center" wrapText="1"/>
      <protection/>
    </xf>
    <xf numFmtId="0" fontId="44" fillId="0" borderId="20" xfId="0" applyFont="1" applyFill="1" applyBorder="1" applyAlignment="1" applyProtection="1">
      <alignment horizontal="left" vertical="center" wrapText="1"/>
      <protection locked="0"/>
    </xf>
    <xf numFmtId="49" fontId="44" fillId="0" borderId="20" xfId="0" applyNumberFormat="1" applyFont="1" applyFill="1" applyBorder="1" applyAlignment="1" applyProtection="1">
      <alignment horizontal="center" vertical="center" wrapText="1"/>
      <protection locked="0"/>
    </xf>
    <xf numFmtId="0" fontId="44" fillId="0" borderId="20" xfId="0" applyFont="1" applyFill="1" applyBorder="1" applyAlignment="1" applyProtection="1">
      <alignment horizontal="center" vertical="center" wrapText="1"/>
      <protection locked="0"/>
    </xf>
    <xf numFmtId="3" fontId="44" fillId="0" borderId="20" xfId="0" applyNumberFormat="1" applyFont="1" applyFill="1" applyBorder="1" applyAlignment="1" applyProtection="1">
      <alignment horizontal="left" vertical="center" wrapText="1"/>
      <protection locked="0"/>
    </xf>
    <xf numFmtId="3" fontId="44" fillId="0" borderId="20" xfId="0" applyNumberFormat="1" applyFont="1" applyFill="1" applyBorder="1" applyAlignment="1" applyProtection="1">
      <alignment horizontal="center" vertical="center" wrapText="1"/>
      <protection locked="0"/>
    </xf>
    <xf numFmtId="197" fontId="44" fillId="0" borderId="20" xfId="0" applyNumberFormat="1" applyFont="1" applyFill="1" applyBorder="1" applyAlignment="1" applyProtection="1">
      <alignment horizontal="center" vertical="center" wrapText="1"/>
      <protection locked="0"/>
    </xf>
    <xf numFmtId="0" fontId="44" fillId="34" borderId="20" xfId="0" applyFont="1" applyFill="1" applyBorder="1" applyAlignment="1" applyProtection="1">
      <alignment horizontal="center" vertical="center" wrapText="1"/>
      <protection/>
    </xf>
    <xf numFmtId="0" fontId="44" fillId="0" borderId="24" xfId="0" applyFont="1" applyFill="1" applyBorder="1" applyAlignment="1" applyProtection="1">
      <alignment horizontal="left" vertical="center" wrapText="1"/>
      <protection locked="0"/>
    </xf>
    <xf numFmtId="3" fontId="45" fillId="0" borderId="20" xfId="0" applyNumberFormat="1" applyFont="1" applyFill="1" applyBorder="1" applyAlignment="1" applyProtection="1">
      <alignment horizontal="left" vertical="center" wrapText="1"/>
      <protection locked="0"/>
    </xf>
    <xf numFmtId="0" fontId="45" fillId="0" borderId="20" xfId="0" applyFont="1" applyFill="1" applyBorder="1" applyAlignment="1" applyProtection="1">
      <alignment horizontal="center" vertical="center" wrapText="1"/>
      <protection locked="0"/>
    </xf>
    <xf numFmtId="0" fontId="44" fillId="0" borderId="29" xfId="0" applyFont="1" applyFill="1" applyBorder="1" applyAlignment="1" applyProtection="1">
      <alignment horizontal="center" vertical="center" wrapText="1"/>
      <protection/>
    </xf>
    <xf numFmtId="0" fontId="44" fillId="0" borderId="25" xfId="0" applyFont="1" applyFill="1" applyBorder="1" applyAlignment="1" applyProtection="1">
      <alignment horizontal="left" vertical="center" wrapText="1"/>
      <protection locked="0"/>
    </xf>
    <xf numFmtId="49" fontId="44" fillId="0" borderId="25" xfId="0" applyNumberFormat="1" applyFont="1" applyFill="1" applyBorder="1" applyAlignment="1" applyProtection="1">
      <alignment horizontal="center" vertical="center" wrapText="1"/>
      <protection locked="0"/>
    </xf>
    <xf numFmtId="0" fontId="44" fillId="0" borderId="25" xfId="0" applyFont="1" applyFill="1" applyBorder="1" applyAlignment="1" applyProtection="1">
      <alignment horizontal="center" vertical="center" wrapText="1"/>
      <protection locked="0"/>
    </xf>
    <xf numFmtId="3" fontId="44" fillId="0" borderId="25" xfId="0" applyNumberFormat="1" applyFont="1" applyFill="1" applyBorder="1" applyAlignment="1" applyProtection="1">
      <alignment horizontal="left" vertical="center" wrapText="1"/>
      <protection locked="0"/>
    </xf>
    <xf numFmtId="3" fontId="44" fillId="0" borderId="25" xfId="0" applyNumberFormat="1" applyFont="1" applyFill="1" applyBorder="1" applyAlignment="1" applyProtection="1">
      <alignment horizontal="center" vertical="center" wrapText="1"/>
      <protection locked="0"/>
    </xf>
    <xf numFmtId="197" fontId="44" fillId="0" borderId="25" xfId="0" applyNumberFormat="1" applyFont="1" applyFill="1" applyBorder="1" applyAlignment="1" applyProtection="1">
      <alignment horizontal="center" vertical="center" wrapText="1"/>
      <protection locked="0"/>
    </xf>
    <xf numFmtId="0" fontId="44" fillId="34" borderId="25" xfId="0" applyFont="1" applyFill="1" applyBorder="1" applyAlignment="1" applyProtection="1">
      <alignment horizontal="center" vertical="center" wrapText="1"/>
      <protection/>
    </xf>
    <xf numFmtId="0" fontId="44" fillId="0" borderId="26" xfId="0" applyFont="1" applyFill="1" applyBorder="1" applyAlignment="1" applyProtection="1">
      <alignment horizontal="left" vertical="center" wrapText="1"/>
      <protection locked="0"/>
    </xf>
    <xf numFmtId="0" fontId="44" fillId="0" borderId="27" xfId="0" applyFont="1" applyFill="1" applyBorder="1" applyAlignment="1" applyProtection="1">
      <alignment horizontal="center" vertical="center" wrapText="1"/>
      <protection/>
    </xf>
    <xf numFmtId="0" fontId="44" fillId="0" borderId="22" xfId="0" applyFont="1" applyFill="1" applyBorder="1" applyAlignment="1" applyProtection="1">
      <alignment horizontal="left" vertical="center" wrapText="1"/>
      <protection locked="0"/>
    </xf>
    <xf numFmtId="0" fontId="44" fillId="0" borderId="22" xfId="0" applyFont="1" applyFill="1" applyBorder="1" applyAlignment="1" applyProtection="1">
      <alignment horizontal="center" vertical="center" wrapText="1"/>
      <protection locked="0"/>
    </xf>
    <xf numFmtId="3" fontId="44" fillId="0" borderId="22" xfId="0" applyNumberFormat="1" applyFont="1" applyFill="1" applyBorder="1" applyAlignment="1" applyProtection="1">
      <alignment horizontal="left" vertical="center" wrapText="1"/>
      <protection locked="0"/>
    </xf>
    <xf numFmtId="3" fontId="44" fillId="0" borderId="22" xfId="0" applyNumberFormat="1" applyFont="1" applyFill="1" applyBorder="1" applyAlignment="1" applyProtection="1">
      <alignment horizontal="center" vertical="center" wrapText="1"/>
      <protection locked="0"/>
    </xf>
    <xf numFmtId="197" fontId="44" fillId="0" borderId="22" xfId="0" applyNumberFormat="1" applyFont="1" applyFill="1" applyBorder="1" applyAlignment="1" applyProtection="1">
      <alignment horizontal="center" vertical="center" wrapText="1"/>
      <protection locked="0"/>
    </xf>
    <xf numFmtId="0" fontId="44" fillId="34" borderId="22" xfId="0" applyFont="1" applyFill="1" applyBorder="1" applyAlignment="1" applyProtection="1">
      <alignment horizontal="center" vertical="center" wrapText="1"/>
      <protection/>
    </xf>
    <xf numFmtId="0" fontId="44" fillId="0" borderId="23" xfId="0" applyFont="1" applyFill="1" applyBorder="1" applyAlignment="1" applyProtection="1">
      <alignment horizontal="left" vertical="center" wrapText="1"/>
      <protection locked="0"/>
    </xf>
    <xf numFmtId="0" fontId="41" fillId="0" borderId="0" xfId="0" applyFont="1" applyAlignment="1" applyProtection="1">
      <alignment/>
      <protection/>
    </xf>
    <xf numFmtId="0" fontId="4" fillId="33" borderId="10" xfId="0" applyFont="1" applyFill="1" applyBorder="1" applyAlignment="1" applyProtection="1">
      <alignment horizontal="left"/>
      <protection locked="0"/>
    </xf>
    <xf numFmtId="0" fontId="78" fillId="33" borderId="10" xfId="0" applyFont="1" applyFill="1" applyBorder="1" applyAlignment="1" applyProtection="1">
      <alignment horizontal="left"/>
      <protection locked="0"/>
    </xf>
    <xf numFmtId="0" fontId="78" fillId="33" borderId="30" xfId="0" applyFont="1" applyFill="1" applyBorder="1" applyAlignment="1" applyProtection="1">
      <alignment horizontal="left"/>
      <protection locked="0"/>
    </xf>
    <xf numFmtId="0" fontId="4" fillId="0" borderId="0" xfId="0" applyFont="1" applyAlignment="1">
      <alignment horizontal="left"/>
    </xf>
    <xf numFmtId="0" fontId="0" fillId="0" borderId="0" xfId="0" applyFont="1" applyAlignment="1">
      <alignment horizontal="left"/>
    </xf>
    <xf numFmtId="0" fontId="4" fillId="0" borderId="10" xfId="0" applyFont="1" applyBorder="1" applyAlignment="1">
      <alignment horizontal="right"/>
    </xf>
    <xf numFmtId="0" fontId="4" fillId="0" borderId="17" xfId="0" applyFont="1" applyBorder="1" applyAlignment="1">
      <alignment horizontal="center"/>
    </xf>
    <xf numFmtId="0" fontId="4" fillId="0" borderId="11" xfId="0" applyFont="1" applyBorder="1" applyAlignment="1">
      <alignment horizontal="center"/>
    </xf>
    <xf numFmtId="0" fontId="79" fillId="33" borderId="31" xfId="0" applyFont="1" applyFill="1" applyBorder="1" applyAlignment="1" applyProtection="1" quotePrefix="1">
      <alignment/>
      <protection locked="0"/>
    </xf>
    <xf numFmtId="0" fontId="4" fillId="0" borderId="10" xfId="0" applyFont="1" applyBorder="1" applyAlignment="1">
      <alignment horizontal="center"/>
    </xf>
    <xf numFmtId="0" fontId="4" fillId="0" borderId="10" xfId="0" applyFont="1" applyBorder="1" applyAlignment="1">
      <alignment horizontal="left"/>
    </xf>
    <xf numFmtId="0" fontId="4" fillId="35" borderId="0" xfId="0" applyFont="1" applyFill="1" applyAlignment="1">
      <alignment horizontal="center"/>
    </xf>
    <xf numFmtId="0" fontId="79" fillId="35" borderId="0" xfId="0" applyFont="1" applyFill="1" applyAlignment="1" applyProtection="1">
      <alignment horizontal="left"/>
      <protection locked="0"/>
    </xf>
    <xf numFmtId="0" fontId="79" fillId="35" borderId="0" xfId="0" applyFont="1" applyFill="1" applyAlignment="1" applyProtection="1" quotePrefix="1">
      <alignment/>
      <protection locked="0"/>
    </xf>
    <xf numFmtId="0" fontId="79" fillId="35" borderId="0" xfId="0" applyFont="1" applyFill="1" applyAlignment="1" applyProtection="1">
      <alignment horizontal="center"/>
      <protection locked="0"/>
    </xf>
    <xf numFmtId="0" fontId="4" fillId="35" borderId="0" xfId="0" applyFont="1" applyFill="1" applyAlignment="1">
      <alignment horizontal="left"/>
    </xf>
    <xf numFmtId="0" fontId="4" fillId="35" borderId="0" xfId="0" applyFont="1" applyFill="1" applyAlignment="1" applyProtection="1">
      <alignment horizontal="left"/>
      <protection locked="0"/>
    </xf>
    <xf numFmtId="0" fontId="4" fillId="35" borderId="0" xfId="0" applyFont="1" applyFill="1" applyAlignment="1">
      <alignment horizontal="right"/>
    </xf>
    <xf numFmtId="0" fontId="78" fillId="35" borderId="0" xfId="0" applyFont="1" applyFill="1" applyAlignment="1" applyProtection="1">
      <alignment horizontal="left"/>
      <protection locked="0"/>
    </xf>
    <xf numFmtId="0" fontId="79" fillId="35" borderId="19" xfId="0" applyFont="1" applyFill="1" applyBorder="1" applyAlignment="1" applyProtection="1">
      <alignment/>
      <protection locked="0"/>
    </xf>
    <xf numFmtId="0" fontId="4" fillId="35" borderId="10" xfId="0" applyFont="1" applyFill="1" applyBorder="1" applyAlignment="1">
      <alignment horizontal="left"/>
    </xf>
    <xf numFmtId="0" fontId="79" fillId="33" borderId="10" xfId="0" applyFont="1" applyFill="1" applyBorder="1" applyAlignment="1" applyProtection="1">
      <alignment/>
      <protection locked="0"/>
    </xf>
    <xf numFmtId="0" fontId="79" fillId="33" borderId="30" xfId="0" applyFont="1" applyFill="1" applyBorder="1" applyAlignment="1" applyProtection="1">
      <alignment/>
      <protection locked="0"/>
    </xf>
    <xf numFmtId="0" fontId="79" fillId="33" borderId="19" xfId="0" applyFont="1" applyFill="1" applyBorder="1" applyAlignment="1" applyProtection="1">
      <alignment/>
      <protection locked="0"/>
    </xf>
    <xf numFmtId="0" fontId="0" fillId="0" borderId="0" xfId="0" applyFont="1" applyAlignment="1">
      <alignment/>
    </xf>
    <xf numFmtId="0" fontId="2" fillId="0" borderId="0" xfId="0" applyFont="1" applyAlignment="1">
      <alignment/>
    </xf>
    <xf numFmtId="0" fontId="4" fillId="0" borderId="0" xfId="0" applyFont="1" applyAlignment="1">
      <alignment/>
    </xf>
    <xf numFmtId="0" fontId="2" fillId="0" borderId="19" xfId="0" applyFont="1" applyBorder="1" applyAlignment="1">
      <alignment/>
    </xf>
    <xf numFmtId="0" fontId="4" fillId="33" borderId="19" xfId="0" applyFont="1" applyFill="1" applyBorder="1" applyAlignment="1">
      <alignment horizontal="center"/>
    </xf>
    <xf numFmtId="0" fontId="80" fillId="0" borderId="19" xfId="0" applyFont="1" applyBorder="1" applyAlignment="1">
      <alignment/>
    </xf>
    <xf numFmtId="0" fontId="2" fillId="33" borderId="19" xfId="0" applyFont="1" applyFill="1" applyBorder="1" applyAlignment="1" applyProtection="1">
      <alignment horizontal="center"/>
      <protection locked="0"/>
    </xf>
    <xf numFmtId="0" fontId="2" fillId="33" borderId="31" xfId="0" applyFont="1" applyFill="1" applyBorder="1" applyAlignment="1" applyProtection="1">
      <alignment horizontal="center"/>
      <protection locked="0"/>
    </xf>
    <xf numFmtId="0" fontId="2" fillId="33" borderId="30" xfId="0" applyFont="1" applyFill="1" applyBorder="1" applyAlignment="1" applyProtection="1">
      <alignment horizontal="center"/>
      <protection locked="0"/>
    </xf>
    <xf numFmtId="197" fontId="2" fillId="33" borderId="19" xfId="0" applyNumberFormat="1" applyFont="1" applyFill="1" applyBorder="1" applyAlignment="1" applyProtection="1">
      <alignment horizontal="center"/>
      <protection locked="0"/>
    </xf>
    <xf numFmtId="197" fontId="2" fillId="33" borderId="31" xfId="0" applyNumberFormat="1" applyFont="1" applyFill="1" applyBorder="1" applyAlignment="1" applyProtection="1">
      <alignment horizontal="center"/>
      <protection locked="0"/>
    </xf>
    <xf numFmtId="197" fontId="2" fillId="33" borderId="30" xfId="0" applyNumberFormat="1" applyFont="1" applyFill="1" applyBorder="1" applyAlignment="1" applyProtection="1">
      <alignment horizontal="center"/>
      <protection locked="0"/>
    </xf>
    <xf numFmtId="0" fontId="79" fillId="35" borderId="31" xfId="0" applyFont="1" applyFill="1" applyBorder="1" applyAlignment="1" applyProtection="1">
      <alignment horizontal="center"/>
      <protection locked="0"/>
    </xf>
    <xf numFmtId="0" fontId="79" fillId="35" borderId="30" xfId="0" applyFont="1" applyFill="1" applyBorder="1" applyAlignment="1" applyProtection="1">
      <alignment horizontal="center"/>
      <protection locked="0"/>
    </xf>
    <xf numFmtId="0" fontId="79" fillId="33" borderId="10" xfId="0" applyFont="1" applyFill="1" applyBorder="1" applyAlignment="1" applyProtection="1">
      <alignment horizontal="center"/>
      <protection locked="0"/>
    </xf>
    <xf numFmtId="0" fontId="79" fillId="33" borderId="30" xfId="0" applyFont="1" applyFill="1" applyBorder="1" applyAlignment="1" applyProtection="1">
      <alignment horizontal="center"/>
      <protection locked="0"/>
    </xf>
    <xf numFmtId="0" fontId="79" fillId="35" borderId="31" xfId="0" applyFont="1" applyFill="1" applyBorder="1" applyAlignment="1" applyProtection="1">
      <alignment horizontal="left"/>
      <protection locked="0"/>
    </xf>
    <xf numFmtId="0" fontId="79" fillId="35" borderId="10" xfId="0" applyFont="1" applyFill="1" applyBorder="1" applyAlignment="1" applyProtection="1">
      <alignment horizontal="left"/>
      <protection locked="0"/>
    </xf>
    <xf numFmtId="0" fontId="79" fillId="35" borderId="10" xfId="0" applyFont="1" applyFill="1" applyBorder="1" applyAlignment="1" applyProtection="1">
      <alignment horizontal="center"/>
      <protection locked="0"/>
    </xf>
    <xf numFmtId="0" fontId="4" fillId="33" borderId="31" xfId="0" applyFont="1" applyFill="1" applyBorder="1" applyAlignment="1" applyProtection="1">
      <alignment horizontal="center"/>
      <protection locked="0"/>
    </xf>
    <xf numFmtId="0" fontId="4" fillId="33" borderId="10" xfId="0" applyFont="1" applyFill="1" applyBorder="1" applyAlignment="1" applyProtection="1">
      <alignment horizontal="center"/>
      <protection locked="0"/>
    </xf>
    <xf numFmtId="0" fontId="79" fillId="35" borderId="19" xfId="0" applyFont="1" applyFill="1" applyBorder="1" applyAlignment="1" applyProtection="1">
      <alignment horizontal="center"/>
      <protection locked="0"/>
    </xf>
    <xf numFmtId="0" fontId="4" fillId="0" borderId="15" xfId="0" applyFont="1" applyBorder="1" applyAlignment="1">
      <alignment horizontal="center"/>
    </xf>
    <xf numFmtId="0" fontId="4" fillId="0" borderId="0" xfId="0" applyFont="1" applyAlignment="1">
      <alignment horizontal="center"/>
    </xf>
    <xf numFmtId="0" fontId="4" fillId="33" borderId="10" xfId="0" applyFont="1" applyFill="1" applyBorder="1" applyAlignment="1" applyProtection="1">
      <alignment horizontal="left"/>
      <protection locked="0"/>
    </xf>
    <xf numFmtId="0" fontId="78" fillId="33" borderId="10" xfId="0" applyFont="1" applyFill="1" applyBorder="1" applyAlignment="1" applyProtection="1">
      <alignment horizontal="left"/>
      <protection locked="0"/>
    </xf>
    <xf numFmtId="0" fontId="78" fillId="33" borderId="30" xfId="0" applyFont="1" applyFill="1" applyBorder="1" applyAlignment="1" applyProtection="1">
      <alignment horizontal="left"/>
      <protection locked="0"/>
    </xf>
    <xf numFmtId="0" fontId="2" fillId="0" borderId="19" xfId="0" applyFont="1" applyFill="1" applyBorder="1" applyAlignment="1" applyProtection="1">
      <alignment horizontal="left" vertical="center"/>
      <protection/>
    </xf>
    <xf numFmtId="0" fontId="2" fillId="33" borderId="10" xfId="0" applyFont="1" applyFill="1" applyBorder="1" applyAlignment="1" applyProtection="1">
      <alignment horizontal="center"/>
      <protection locked="0"/>
    </xf>
    <xf numFmtId="0" fontId="79" fillId="35" borderId="30" xfId="0" applyFont="1" applyFill="1" applyBorder="1" applyAlignment="1" applyProtection="1">
      <alignment horizontal="left"/>
      <protection locked="0"/>
    </xf>
    <xf numFmtId="0" fontId="79" fillId="33" borderId="19" xfId="0" applyFont="1" applyFill="1" applyBorder="1" applyAlignment="1" applyProtection="1">
      <alignment horizontal="center"/>
      <protection locked="0"/>
    </xf>
    <xf numFmtId="197" fontId="4" fillId="33" borderId="31" xfId="0" applyNumberFormat="1" applyFont="1" applyFill="1" applyBorder="1" applyAlignment="1" applyProtection="1">
      <alignment horizontal="center" vertical="center"/>
      <protection locked="0"/>
    </xf>
    <xf numFmtId="197" fontId="4" fillId="33" borderId="10" xfId="0" applyNumberFormat="1" applyFont="1" applyFill="1" applyBorder="1" applyAlignment="1" applyProtection="1">
      <alignment horizontal="center" vertical="center"/>
      <protection locked="0"/>
    </xf>
    <xf numFmtId="197" fontId="4" fillId="33" borderId="30" xfId="0" applyNumberFormat="1" applyFont="1" applyFill="1" applyBorder="1" applyAlignment="1" applyProtection="1">
      <alignment horizontal="center" vertical="center"/>
      <protection locked="0"/>
    </xf>
    <xf numFmtId="0" fontId="2" fillId="0" borderId="12" xfId="0" applyFont="1" applyFill="1" applyBorder="1" applyAlignment="1" applyProtection="1">
      <alignment horizontal="center"/>
      <protection/>
    </xf>
    <xf numFmtId="0" fontId="2" fillId="0" borderId="14" xfId="0" applyFont="1" applyFill="1" applyBorder="1" applyAlignment="1" applyProtection="1">
      <alignment horizontal="center"/>
      <protection/>
    </xf>
    <xf numFmtId="0" fontId="2" fillId="0" borderId="19" xfId="0" applyFont="1" applyBorder="1" applyAlignment="1">
      <alignment horizontal="center"/>
    </xf>
    <xf numFmtId="49" fontId="2" fillId="33" borderId="31" xfId="0" applyNumberFormat="1" applyFont="1" applyFill="1" applyBorder="1" applyAlignment="1" applyProtection="1">
      <alignment horizontal="left"/>
      <protection locked="0"/>
    </xf>
    <xf numFmtId="49" fontId="2" fillId="33" borderId="10" xfId="0" applyNumberFormat="1" applyFont="1" applyFill="1" applyBorder="1" applyAlignment="1" applyProtection="1">
      <alignment horizontal="left"/>
      <protection locked="0"/>
    </xf>
    <xf numFmtId="49" fontId="2" fillId="33" borderId="30" xfId="0" applyNumberFormat="1" applyFont="1" applyFill="1" applyBorder="1" applyAlignment="1" applyProtection="1">
      <alignment horizontal="left"/>
      <protection locked="0"/>
    </xf>
    <xf numFmtId="3" fontId="2" fillId="36" borderId="32" xfId="0" applyNumberFormat="1" applyFont="1" applyFill="1" applyBorder="1" applyAlignment="1" applyProtection="1">
      <alignment horizontal="center" vertical="center"/>
      <protection locked="0"/>
    </xf>
    <xf numFmtId="3" fontId="2" fillId="36" borderId="10" xfId="0" applyNumberFormat="1" applyFont="1" applyFill="1" applyBorder="1" applyAlignment="1" applyProtection="1">
      <alignment horizontal="center" vertical="center"/>
      <protection locked="0"/>
    </xf>
    <xf numFmtId="3" fontId="2" fillId="36" borderId="30" xfId="0" applyNumberFormat="1" applyFont="1" applyFill="1" applyBorder="1" applyAlignment="1" applyProtection="1">
      <alignment horizontal="center" vertical="center"/>
      <protection locked="0"/>
    </xf>
    <xf numFmtId="0" fontId="4" fillId="33" borderId="30" xfId="0" applyFont="1" applyFill="1" applyBorder="1" applyAlignment="1" applyProtection="1">
      <alignment horizontal="center"/>
      <protection locked="0"/>
    </xf>
    <xf numFmtId="0" fontId="79" fillId="33" borderId="31" xfId="0" applyFont="1" applyFill="1" applyBorder="1" applyAlignment="1" applyProtection="1">
      <alignment horizontal="center"/>
      <protection locked="0"/>
    </xf>
    <xf numFmtId="0" fontId="2" fillId="0" borderId="31" xfId="0" applyFont="1" applyBorder="1" applyAlignment="1">
      <alignment horizontal="center"/>
    </xf>
    <xf numFmtId="0" fontId="2" fillId="0" borderId="30" xfId="0" applyFont="1" applyBorder="1" applyAlignment="1">
      <alignment horizontal="center"/>
    </xf>
    <xf numFmtId="197" fontId="2" fillId="33" borderId="10" xfId="0" applyNumberFormat="1" applyFont="1" applyFill="1" applyBorder="1" applyAlignment="1" applyProtection="1">
      <alignment horizontal="center"/>
      <protection locked="0"/>
    </xf>
    <xf numFmtId="0" fontId="4" fillId="33" borderId="11" xfId="0" applyFont="1" applyFill="1" applyBorder="1" applyAlignment="1" applyProtection="1">
      <alignment horizontal="left"/>
      <protection locked="0"/>
    </xf>
    <xf numFmtId="0" fontId="4" fillId="33" borderId="18" xfId="0" applyFont="1" applyFill="1" applyBorder="1" applyAlignment="1" applyProtection="1">
      <alignment horizontal="left"/>
      <protection locked="0"/>
    </xf>
    <xf numFmtId="0" fontId="5" fillId="0" borderId="15" xfId="0" applyFont="1" applyFill="1" applyBorder="1" applyAlignment="1" applyProtection="1">
      <alignment horizontal="left"/>
      <protection/>
    </xf>
    <xf numFmtId="0" fontId="5" fillId="0" borderId="0" xfId="0" applyFont="1" applyFill="1" applyBorder="1" applyAlignment="1" applyProtection="1">
      <alignment horizontal="left"/>
      <protection/>
    </xf>
    <xf numFmtId="0" fontId="4" fillId="0" borderId="0" xfId="0" applyFont="1" applyFill="1" applyBorder="1" applyAlignment="1" applyProtection="1">
      <alignment horizontal="right"/>
      <protection/>
    </xf>
    <xf numFmtId="187" fontId="4" fillId="33" borderId="31" xfId="0" applyNumberFormat="1" applyFont="1" applyFill="1" applyBorder="1" applyAlignment="1" applyProtection="1">
      <alignment horizontal="center" vertical="center"/>
      <protection locked="0"/>
    </xf>
    <xf numFmtId="187" fontId="4" fillId="33" borderId="10" xfId="0" applyNumberFormat="1" applyFont="1" applyFill="1" applyBorder="1" applyAlignment="1" applyProtection="1">
      <alignment horizontal="center" vertical="center"/>
      <protection locked="0"/>
    </xf>
    <xf numFmtId="187" fontId="4" fillId="33" borderId="30" xfId="0" applyNumberFormat="1" applyFont="1" applyFill="1" applyBorder="1" applyAlignment="1" applyProtection="1">
      <alignment horizontal="center" vertical="center"/>
      <protection locked="0"/>
    </xf>
    <xf numFmtId="0" fontId="4" fillId="0" borderId="15" xfId="0" applyFont="1" applyFill="1" applyBorder="1" applyAlignment="1" applyProtection="1">
      <alignment horizontal="left"/>
      <protection/>
    </xf>
    <xf numFmtId="0" fontId="4" fillId="0" borderId="0" xfId="0" applyFont="1" applyFill="1" applyBorder="1" applyAlignment="1" applyProtection="1">
      <alignment horizontal="left"/>
      <protection/>
    </xf>
    <xf numFmtId="0" fontId="4" fillId="0" borderId="15" xfId="0" applyFont="1" applyFill="1" applyBorder="1" applyAlignment="1" applyProtection="1">
      <alignment horizontal="center"/>
      <protection/>
    </xf>
    <xf numFmtId="0" fontId="4" fillId="0" borderId="0" xfId="0" applyFont="1" applyFill="1" applyBorder="1" applyAlignment="1" applyProtection="1">
      <alignment horizontal="center"/>
      <protection/>
    </xf>
    <xf numFmtId="0" fontId="2" fillId="0" borderId="31" xfId="0" applyFont="1" applyFill="1" applyBorder="1" applyAlignment="1" applyProtection="1">
      <alignment horizontal="center"/>
      <protection/>
    </xf>
    <xf numFmtId="0" fontId="2" fillId="0" borderId="10" xfId="0" applyFont="1" applyFill="1" applyBorder="1" applyAlignment="1" applyProtection="1">
      <alignment horizontal="center"/>
      <protection/>
    </xf>
    <xf numFmtId="0" fontId="2" fillId="0" borderId="30" xfId="0" applyFont="1" applyFill="1" applyBorder="1" applyAlignment="1" applyProtection="1">
      <alignment horizontal="center"/>
      <protection/>
    </xf>
    <xf numFmtId="0" fontId="4" fillId="33" borderId="31" xfId="0" applyFont="1" applyFill="1" applyBorder="1" applyAlignment="1" applyProtection="1">
      <alignment horizontal="center" vertical="center"/>
      <protection locked="0"/>
    </xf>
    <xf numFmtId="0" fontId="4" fillId="33" borderId="10" xfId="0" applyFont="1" applyFill="1" applyBorder="1" applyAlignment="1" applyProtection="1">
      <alignment horizontal="center" vertical="center"/>
      <protection locked="0"/>
    </xf>
    <xf numFmtId="0" fontId="4" fillId="33" borderId="30" xfId="0" applyFont="1" applyFill="1" applyBorder="1" applyAlignment="1" applyProtection="1">
      <alignment horizontal="center" vertical="center"/>
      <protection locked="0"/>
    </xf>
    <xf numFmtId="0" fontId="2" fillId="0" borderId="31"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protection/>
    </xf>
    <xf numFmtId="0" fontId="2" fillId="0" borderId="30" xfId="0" applyFont="1" applyFill="1" applyBorder="1" applyAlignment="1" applyProtection="1">
      <alignment horizontal="center" vertical="center"/>
      <protection/>
    </xf>
    <xf numFmtId="0" fontId="2" fillId="0" borderId="19" xfId="0" applyFont="1" applyBorder="1" applyAlignment="1">
      <alignment horizontal="left" vertical="center"/>
    </xf>
    <xf numFmtId="0" fontId="81" fillId="0" borderId="19" xfId="0" applyFont="1" applyBorder="1" applyAlignment="1">
      <alignment horizontal="left" vertical="center"/>
    </xf>
    <xf numFmtId="0" fontId="2" fillId="0" borderId="19" xfId="0" applyFont="1" applyFill="1" applyBorder="1" applyAlignment="1" applyProtection="1">
      <alignment horizontal="left"/>
      <protection/>
    </xf>
    <xf numFmtId="49" fontId="2" fillId="33" borderId="31" xfId="0" applyNumberFormat="1" applyFont="1" applyFill="1" applyBorder="1" applyAlignment="1" applyProtection="1">
      <alignment horizontal="center"/>
      <protection locked="0"/>
    </xf>
    <xf numFmtId="49" fontId="2" fillId="33" borderId="10" xfId="0" applyNumberFormat="1" applyFont="1" applyFill="1" applyBorder="1" applyAlignment="1" applyProtection="1">
      <alignment horizontal="center"/>
      <protection locked="0"/>
    </xf>
    <xf numFmtId="49" fontId="2" fillId="33" borderId="30" xfId="0" applyNumberFormat="1" applyFont="1" applyFill="1" applyBorder="1" applyAlignment="1" applyProtection="1">
      <alignment horizontal="center"/>
      <protection locked="0"/>
    </xf>
    <xf numFmtId="0" fontId="82" fillId="0" borderId="13" xfId="0" applyFont="1" applyFill="1" applyBorder="1" applyAlignment="1" applyProtection="1">
      <alignment horizontal="center" vertical="center" wrapText="1"/>
      <protection/>
    </xf>
    <xf numFmtId="0" fontId="82" fillId="0" borderId="12" xfId="0" applyFont="1" applyFill="1" applyBorder="1" applyAlignment="1" applyProtection="1">
      <alignment horizontal="center" vertical="center"/>
      <protection/>
    </xf>
    <xf numFmtId="0" fontId="82" fillId="0" borderId="14" xfId="0" applyFont="1" applyFill="1" applyBorder="1" applyAlignment="1" applyProtection="1">
      <alignment horizontal="center" vertical="center"/>
      <protection/>
    </xf>
    <xf numFmtId="0" fontId="82" fillId="0" borderId="15" xfId="0" applyFont="1" applyFill="1" applyBorder="1" applyAlignment="1" applyProtection="1">
      <alignment horizontal="center" vertical="center"/>
      <protection/>
    </xf>
    <xf numFmtId="0" fontId="82" fillId="0" borderId="0" xfId="0" applyFont="1" applyFill="1" applyBorder="1" applyAlignment="1" applyProtection="1">
      <alignment horizontal="center" vertical="center"/>
      <protection/>
    </xf>
    <xf numFmtId="0" fontId="82" fillId="0" borderId="16" xfId="0" applyFont="1" applyFill="1" applyBorder="1" applyAlignment="1" applyProtection="1">
      <alignment horizontal="center" vertical="center"/>
      <protection/>
    </xf>
    <xf numFmtId="0" fontId="82" fillId="0" borderId="17" xfId="0" applyFont="1" applyFill="1" applyBorder="1" applyAlignment="1" applyProtection="1">
      <alignment horizontal="center" vertical="center"/>
      <protection/>
    </xf>
    <xf numFmtId="0" fontId="82" fillId="0" borderId="11" xfId="0" applyFont="1" applyFill="1" applyBorder="1" applyAlignment="1" applyProtection="1">
      <alignment horizontal="center" vertical="center"/>
      <protection/>
    </xf>
    <xf numFmtId="0" fontId="82" fillId="0" borderId="18" xfId="0" applyFont="1" applyFill="1" applyBorder="1" applyAlignment="1" applyProtection="1">
      <alignment horizontal="center" vertical="center"/>
      <protection/>
    </xf>
    <xf numFmtId="0" fontId="18" fillId="0" borderId="15" xfId="0" applyFont="1" applyFill="1" applyBorder="1" applyAlignment="1" applyProtection="1">
      <alignment horizontal="center" wrapText="1"/>
      <protection/>
    </xf>
    <xf numFmtId="0" fontId="18" fillId="0" borderId="0" xfId="0" applyFont="1" applyFill="1" applyBorder="1" applyAlignment="1" applyProtection="1">
      <alignment horizontal="center" wrapText="1"/>
      <protection/>
    </xf>
    <xf numFmtId="0" fontId="18" fillId="0" borderId="16" xfId="0" applyFont="1" applyFill="1" applyBorder="1" applyAlignment="1" applyProtection="1">
      <alignment horizontal="center" wrapText="1"/>
      <protection/>
    </xf>
    <xf numFmtId="0" fontId="1" fillId="0" borderId="21" xfId="0" applyFont="1" applyFill="1" applyBorder="1" applyAlignment="1" applyProtection="1">
      <alignment horizontal="center" wrapText="1"/>
      <protection/>
    </xf>
    <xf numFmtId="0" fontId="0" fillId="0" borderId="21" xfId="0" applyFont="1" applyFill="1" applyBorder="1" applyAlignment="1" applyProtection="1">
      <alignment horizontal="center" wrapText="1"/>
      <protection/>
    </xf>
    <xf numFmtId="3" fontId="2" fillId="0" borderId="33" xfId="0" applyNumberFormat="1" applyFont="1" applyFill="1" applyBorder="1" applyAlignment="1" applyProtection="1">
      <alignment horizontal="center" vertical="center" wrapText="1"/>
      <protection/>
    </xf>
    <xf numFmtId="3" fontId="2" fillId="0" borderId="34" xfId="0" applyNumberFormat="1" applyFont="1" applyFill="1" applyBorder="1" applyAlignment="1" applyProtection="1">
      <alignment horizontal="center" vertical="center"/>
      <protection/>
    </xf>
    <xf numFmtId="3" fontId="2" fillId="0" borderId="35" xfId="0" applyNumberFormat="1" applyFont="1" applyFill="1" applyBorder="1" applyAlignment="1" applyProtection="1">
      <alignment horizontal="center" vertical="center"/>
      <protection/>
    </xf>
    <xf numFmtId="3" fontId="2" fillId="0" borderId="36" xfId="0" applyNumberFormat="1" applyFont="1" applyFill="1" applyBorder="1" applyAlignment="1" applyProtection="1">
      <alignment horizontal="center" vertical="center"/>
      <protection/>
    </xf>
    <xf numFmtId="3" fontId="2" fillId="0" borderId="11" xfId="0" applyNumberFormat="1" applyFont="1" applyFill="1" applyBorder="1" applyAlignment="1" applyProtection="1">
      <alignment horizontal="center" vertical="center"/>
      <protection/>
    </xf>
    <xf numFmtId="3" fontId="2" fillId="0" borderId="18" xfId="0" applyNumberFormat="1" applyFont="1" applyFill="1" applyBorder="1" applyAlignment="1" applyProtection="1">
      <alignment horizontal="center" vertical="center"/>
      <protection/>
    </xf>
    <xf numFmtId="0" fontId="19" fillId="0" borderId="21" xfId="0" applyFont="1" applyFill="1" applyBorder="1" applyAlignment="1" applyProtection="1">
      <alignment horizontal="center" wrapText="1"/>
      <protection/>
    </xf>
    <xf numFmtId="0" fontId="18" fillId="0" borderId="21" xfId="0" applyFont="1" applyFill="1" applyBorder="1" applyAlignment="1" applyProtection="1">
      <alignment horizontal="center" wrapText="1"/>
      <protection/>
    </xf>
    <xf numFmtId="0" fontId="10" fillId="0" borderId="0" xfId="0" applyFont="1" applyFill="1" applyBorder="1" applyAlignment="1" applyProtection="1">
      <alignment horizontal="right" vertical="center"/>
      <protection/>
    </xf>
    <xf numFmtId="0" fontId="1" fillId="33" borderId="0" xfId="0" applyFont="1" applyFill="1" applyBorder="1" applyAlignment="1" applyProtection="1">
      <alignment horizontal="left" vertical="center"/>
      <protection locked="0"/>
    </xf>
    <xf numFmtId="0" fontId="1" fillId="33" borderId="16" xfId="0" applyFont="1" applyFill="1" applyBorder="1" applyAlignment="1" applyProtection="1">
      <alignment horizontal="left" vertical="center"/>
      <protection locked="0"/>
    </xf>
    <xf numFmtId="0" fontId="2" fillId="33" borderId="15" xfId="0" applyFont="1" applyFill="1" applyBorder="1" applyAlignment="1" applyProtection="1">
      <alignment horizontal="center"/>
      <protection locked="0"/>
    </xf>
    <xf numFmtId="0" fontId="2" fillId="33" borderId="0" xfId="0" applyFont="1" applyFill="1" applyBorder="1" applyAlignment="1" applyProtection="1">
      <alignment horizontal="center"/>
      <protection locked="0"/>
    </xf>
    <xf numFmtId="0" fontId="2" fillId="33" borderId="16" xfId="0" applyFont="1" applyFill="1" applyBorder="1" applyAlignment="1" applyProtection="1">
      <alignment horizontal="center"/>
      <protection locked="0"/>
    </xf>
    <xf numFmtId="0" fontId="4" fillId="0" borderId="17" xfId="0" applyFont="1" applyFill="1" applyBorder="1" applyAlignment="1" applyProtection="1">
      <alignment horizontal="left"/>
      <protection/>
    </xf>
    <xf numFmtId="0" fontId="4" fillId="0" borderId="11" xfId="0" applyFont="1" applyFill="1" applyBorder="1" applyAlignment="1" applyProtection="1">
      <alignment horizontal="left"/>
      <protection/>
    </xf>
    <xf numFmtId="0" fontId="18" fillId="0" borderId="17" xfId="0" applyFont="1" applyFill="1" applyBorder="1" applyAlignment="1" applyProtection="1">
      <alignment horizontal="center" wrapText="1"/>
      <protection/>
    </xf>
    <xf numFmtId="0" fontId="18" fillId="0" borderId="11" xfId="0" applyFont="1" applyFill="1" applyBorder="1" applyAlignment="1" applyProtection="1">
      <alignment horizontal="center" wrapText="1"/>
      <protection/>
    </xf>
    <xf numFmtId="0" fontId="18" fillId="0" borderId="18" xfId="0" applyFont="1" applyFill="1" applyBorder="1" applyAlignment="1" applyProtection="1">
      <alignment horizontal="center" wrapText="1"/>
      <protection/>
    </xf>
    <xf numFmtId="0" fontId="11" fillId="0" borderId="13" xfId="0" applyFont="1" applyFill="1" applyBorder="1" applyAlignment="1" applyProtection="1">
      <alignment horizontal="left"/>
      <protection/>
    </xf>
    <xf numFmtId="0" fontId="11" fillId="0" borderId="12" xfId="0" applyFont="1" applyFill="1" applyBorder="1" applyAlignment="1" applyProtection="1">
      <alignment horizontal="left"/>
      <protection/>
    </xf>
    <xf numFmtId="0" fontId="14" fillId="0" borderId="31" xfId="0" applyFont="1" applyFill="1" applyBorder="1" applyAlignment="1" applyProtection="1">
      <alignment horizontal="right" vertical="center"/>
      <protection/>
    </xf>
    <xf numFmtId="0" fontId="14" fillId="0" borderId="10" xfId="0" applyFont="1" applyFill="1" applyBorder="1" applyAlignment="1" applyProtection="1">
      <alignment horizontal="right" vertical="center"/>
      <protection/>
    </xf>
    <xf numFmtId="0" fontId="13" fillId="33" borderId="10" xfId="0" applyFont="1" applyFill="1" applyBorder="1" applyAlignment="1" applyProtection="1">
      <alignment horizontal="center"/>
      <protection locked="0"/>
    </xf>
    <xf numFmtId="0" fontId="13" fillId="33" borderId="30" xfId="0" applyFont="1" applyFill="1" applyBorder="1" applyAlignment="1" applyProtection="1">
      <alignment horizontal="center"/>
      <protection locked="0"/>
    </xf>
    <xf numFmtId="15" fontId="2" fillId="33" borderId="15" xfId="0" applyNumberFormat="1" applyFont="1" applyFill="1" applyBorder="1" applyAlignment="1" applyProtection="1">
      <alignment horizontal="center"/>
      <protection locked="0"/>
    </xf>
    <xf numFmtId="15" fontId="2" fillId="33" borderId="0" xfId="0" applyNumberFormat="1" applyFont="1" applyFill="1" applyBorder="1" applyAlignment="1" applyProtection="1">
      <alignment horizontal="center"/>
      <protection locked="0"/>
    </xf>
    <xf numFmtId="15" fontId="2" fillId="33" borderId="16" xfId="0" applyNumberFormat="1" applyFont="1" applyFill="1" applyBorder="1" applyAlignment="1" applyProtection="1">
      <alignment horizontal="center"/>
      <protection locked="0"/>
    </xf>
    <xf numFmtId="0" fontId="10" fillId="0" borderId="15" xfId="0" applyFont="1" applyFill="1" applyBorder="1" applyAlignment="1" applyProtection="1">
      <alignment horizontal="right" vertical="center"/>
      <protection/>
    </xf>
    <xf numFmtId="197" fontId="2" fillId="33" borderId="0" xfId="0" applyNumberFormat="1" applyFont="1" applyFill="1" applyBorder="1" applyAlignment="1" applyProtection="1">
      <alignment horizontal="left"/>
      <protection locked="0"/>
    </xf>
    <xf numFmtId="197" fontId="2" fillId="33" borderId="16" xfId="0" applyNumberFormat="1" applyFont="1" applyFill="1" applyBorder="1" applyAlignment="1" applyProtection="1">
      <alignment horizontal="left"/>
      <protection locked="0"/>
    </xf>
    <xf numFmtId="0" fontId="4" fillId="33" borderId="30" xfId="0" applyFont="1" applyFill="1" applyBorder="1" applyAlignment="1" applyProtection="1">
      <alignment horizontal="left"/>
      <protection locked="0"/>
    </xf>
    <xf numFmtId="0" fontId="1" fillId="0" borderId="15"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1" fillId="0" borderId="16" xfId="0" applyFont="1" applyFill="1" applyBorder="1" applyAlignment="1" applyProtection="1">
      <alignment horizontal="center" vertical="center"/>
      <protection/>
    </xf>
    <xf numFmtId="0" fontId="4" fillId="0" borderId="12" xfId="0" applyFont="1" applyFill="1" applyBorder="1" applyAlignment="1" applyProtection="1">
      <alignment horizontal="center"/>
      <protection/>
    </xf>
    <xf numFmtId="0" fontId="4" fillId="0" borderId="14" xfId="0" applyFont="1" applyFill="1" applyBorder="1" applyAlignment="1" applyProtection="1">
      <alignment horizontal="center"/>
      <protection/>
    </xf>
    <xf numFmtId="0" fontId="4" fillId="0" borderId="12" xfId="0" applyFont="1" applyFill="1" applyBorder="1" applyAlignment="1" applyProtection="1">
      <alignment horizontal="right"/>
      <protection/>
    </xf>
    <xf numFmtId="0" fontId="4" fillId="33" borderId="17" xfId="0" applyFont="1" applyFill="1" applyBorder="1" applyAlignment="1" applyProtection="1">
      <alignment horizontal="left"/>
      <protection locked="0"/>
    </xf>
    <xf numFmtId="0" fontId="4" fillId="0" borderId="13" xfId="0" applyFont="1" applyFill="1" applyBorder="1" applyAlignment="1" applyProtection="1">
      <alignment horizontal="left"/>
      <protection/>
    </xf>
    <xf numFmtId="0" fontId="4" fillId="0" borderId="12" xfId="0" applyFont="1" applyFill="1" applyBorder="1" applyAlignment="1" applyProtection="1">
      <alignment horizontal="left"/>
      <protection/>
    </xf>
    <xf numFmtId="0" fontId="1" fillId="0" borderId="15"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1" fillId="0" borderId="16" xfId="0" applyFont="1" applyFill="1" applyBorder="1" applyAlignment="1" applyProtection="1">
      <alignment horizontal="center"/>
      <protection/>
    </xf>
    <xf numFmtId="3" fontId="4" fillId="33" borderId="13" xfId="0" applyNumberFormat="1" applyFont="1" applyFill="1" applyBorder="1" applyAlignment="1" applyProtection="1">
      <alignment horizontal="center" vertical="center"/>
      <protection locked="0"/>
    </xf>
    <xf numFmtId="3" fontId="4" fillId="33" borderId="12" xfId="0" applyNumberFormat="1" applyFont="1" applyFill="1" applyBorder="1" applyAlignment="1" applyProtection="1">
      <alignment horizontal="center" vertical="center"/>
      <protection locked="0"/>
    </xf>
    <xf numFmtId="0" fontId="2" fillId="33" borderId="0" xfId="0" applyFont="1" applyFill="1" applyBorder="1" applyAlignment="1" applyProtection="1">
      <alignment horizontal="left"/>
      <protection locked="0"/>
    </xf>
    <xf numFmtId="0" fontId="2" fillId="33" borderId="16" xfId="0" applyFont="1" applyFill="1" applyBorder="1" applyAlignment="1" applyProtection="1">
      <alignment horizontal="left"/>
      <protection locked="0"/>
    </xf>
    <xf numFmtId="0" fontId="83" fillId="0" borderId="17" xfId="0" applyFont="1" applyFill="1" applyBorder="1" applyAlignment="1" applyProtection="1">
      <alignment horizontal="center" vertical="top"/>
      <protection/>
    </xf>
    <xf numFmtId="0" fontId="83" fillId="0" borderId="11" xfId="0" applyFont="1" applyFill="1" applyBorder="1" applyAlignment="1" applyProtection="1">
      <alignment horizontal="center" vertical="top"/>
      <protection/>
    </xf>
    <xf numFmtId="0" fontId="83" fillId="0" borderId="18" xfId="0" applyFont="1" applyFill="1" applyBorder="1" applyAlignment="1" applyProtection="1">
      <alignment horizontal="center" vertical="top"/>
      <protection/>
    </xf>
    <xf numFmtId="0" fontId="16" fillId="0" borderId="31" xfId="0" applyFont="1" applyFill="1" applyBorder="1" applyAlignment="1" applyProtection="1">
      <alignment horizontal="center"/>
      <protection/>
    </xf>
    <xf numFmtId="0" fontId="16" fillId="0" borderId="10" xfId="0" applyFont="1" applyFill="1" applyBorder="1" applyAlignment="1" applyProtection="1">
      <alignment horizontal="center"/>
      <protection/>
    </xf>
    <xf numFmtId="0" fontId="16" fillId="0" borderId="30" xfId="0" applyFont="1" applyFill="1" applyBorder="1" applyAlignment="1" applyProtection="1">
      <alignment horizontal="center"/>
      <protection/>
    </xf>
    <xf numFmtId="0" fontId="1" fillId="0" borderId="27" xfId="0" applyFont="1" applyFill="1" applyBorder="1" applyAlignment="1" applyProtection="1">
      <alignment horizontal="center"/>
      <protection/>
    </xf>
    <xf numFmtId="0" fontId="1" fillId="0" borderId="22" xfId="0" applyFont="1" applyFill="1" applyBorder="1" applyAlignment="1" applyProtection="1">
      <alignment horizontal="center"/>
      <protection/>
    </xf>
    <xf numFmtId="0" fontId="1" fillId="0" borderId="23" xfId="0" applyFont="1" applyFill="1" applyBorder="1" applyAlignment="1" applyProtection="1">
      <alignment horizontal="center"/>
      <protection/>
    </xf>
    <xf numFmtId="0" fontId="4" fillId="33" borderId="37" xfId="0" applyFont="1" applyFill="1" applyBorder="1" applyAlignment="1" applyProtection="1">
      <alignment vertical="center"/>
      <protection/>
    </xf>
    <xf numFmtId="0" fontId="4" fillId="33" borderId="38" xfId="0" applyFont="1" applyFill="1" applyBorder="1" applyAlignment="1" applyProtection="1">
      <alignment vertical="center"/>
      <protection/>
    </xf>
    <xf numFmtId="0" fontId="4" fillId="33" borderId="39" xfId="0" applyFont="1" applyFill="1" applyBorder="1" applyAlignment="1" applyProtection="1">
      <alignment vertical="center"/>
      <protection/>
    </xf>
    <xf numFmtId="0" fontId="2" fillId="0" borderId="27" xfId="0" applyFont="1" applyFill="1" applyBorder="1" applyAlignment="1" applyProtection="1">
      <alignment horizontal="left" vertical="center" wrapText="1"/>
      <protection/>
    </xf>
    <xf numFmtId="0" fontId="2" fillId="0" borderId="22" xfId="0" applyFont="1" applyFill="1" applyBorder="1" applyAlignment="1" applyProtection="1">
      <alignment horizontal="left" vertical="center" wrapText="1"/>
      <protection/>
    </xf>
    <xf numFmtId="0" fontId="4" fillId="33" borderId="37" xfId="0" applyFont="1" applyFill="1" applyBorder="1" applyAlignment="1" applyProtection="1" quotePrefix="1">
      <alignment vertical="center"/>
      <protection/>
    </xf>
    <xf numFmtId="0" fontId="4" fillId="33" borderId="38" xfId="0" applyFont="1" applyFill="1" applyBorder="1" applyAlignment="1" applyProtection="1" quotePrefix="1">
      <alignment vertical="center"/>
      <protection/>
    </xf>
    <xf numFmtId="0" fontId="4" fillId="33" borderId="39" xfId="0" applyFont="1" applyFill="1" applyBorder="1" applyAlignment="1" applyProtection="1" quotePrefix="1">
      <alignment vertical="center"/>
      <protection/>
    </xf>
    <xf numFmtId="0" fontId="4" fillId="33" borderId="28" xfId="0" applyFont="1" applyFill="1" applyBorder="1" applyAlignment="1" applyProtection="1">
      <alignment vertical="center"/>
      <protection/>
    </xf>
    <xf numFmtId="0" fontId="4" fillId="0" borderId="37" xfId="0" applyFont="1" applyFill="1" applyBorder="1" applyAlignment="1" applyProtection="1">
      <alignment horizontal="left" vertical="top"/>
      <protection locked="0"/>
    </xf>
    <xf numFmtId="0" fontId="4" fillId="0" borderId="38" xfId="0" applyFont="1" applyFill="1" applyBorder="1" applyAlignment="1" applyProtection="1">
      <alignment horizontal="left" vertical="top"/>
      <protection locked="0"/>
    </xf>
    <xf numFmtId="0" fontId="4" fillId="0" borderId="39" xfId="0" applyFont="1" applyFill="1" applyBorder="1" applyAlignment="1" applyProtection="1">
      <alignment horizontal="left" vertical="top"/>
      <protection locked="0"/>
    </xf>
    <xf numFmtId="0" fontId="4" fillId="0" borderId="37" xfId="0" applyFont="1" applyFill="1" applyBorder="1" applyAlignment="1" applyProtection="1">
      <alignment horizontal="center" vertical="center"/>
      <protection locked="0"/>
    </xf>
    <xf numFmtId="0" fontId="4" fillId="0" borderId="38" xfId="0" applyFont="1" applyFill="1" applyBorder="1" applyAlignment="1" applyProtection="1">
      <alignment horizontal="center" vertical="center"/>
      <protection locked="0"/>
    </xf>
    <xf numFmtId="0" fontId="4" fillId="0" borderId="39" xfId="0" applyFont="1" applyFill="1" applyBorder="1" applyAlignment="1" applyProtection="1">
      <alignment horizontal="center" vertical="center"/>
      <protection locked="0"/>
    </xf>
    <xf numFmtId="0" fontId="4" fillId="0" borderId="40" xfId="0" applyFont="1" applyFill="1" applyBorder="1" applyAlignment="1" applyProtection="1">
      <alignment horizontal="center" vertical="center"/>
      <protection locked="0"/>
    </xf>
    <xf numFmtId="0" fontId="4" fillId="0" borderId="41" xfId="0" applyFont="1" applyFill="1" applyBorder="1" applyAlignment="1" applyProtection="1">
      <alignment horizontal="center" vertical="center"/>
      <protection locked="0"/>
    </xf>
    <xf numFmtId="0" fontId="4" fillId="0" borderId="42" xfId="0" applyFont="1" applyFill="1" applyBorder="1" applyAlignment="1" applyProtection="1">
      <alignment horizontal="center" vertical="center"/>
      <protection locked="0"/>
    </xf>
    <xf numFmtId="49" fontId="4" fillId="0" borderId="20" xfId="0" applyNumberFormat="1" applyFont="1" applyFill="1" applyBorder="1" applyAlignment="1" applyProtection="1">
      <alignment horizontal="center" vertical="center"/>
      <protection/>
    </xf>
    <xf numFmtId="49" fontId="4" fillId="0" borderId="24" xfId="0" applyNumberFormat="1" applyFont="1" applyFill="1" applyBorder="1" applyAlignment="1" applyProtection="1">
      <alignment horizontal="center" vertical="center"/>
      <protection/>
    </xf>
    <xf numFmtId="0" fontId="4" fillId="0" borderId="37" xfId="0" applyFont="1" applyFill="1" applyBorder="1" applyAlignment="1" applyProtection="1">
      <alignment horizontal="center" vertical="center"/>
      <protection/>
    </xf>
    <xf numFmtId="0" fontId="4" fillId="0" borderId="38" xfId="0" applyFont="1" applyFill="1" applyBorder="1" applyAlignment="1" applyProtection="1">
      <alignment horizontal="center" vertical="center"/>
      <protection/>
    </xf>
    <xf numFmtId="0" fontId="4" fillId="0" borderId="39" xfId="0" applyFont="1" applyFill="1" applyBorder="1" applyAlignment="1" applyProtection="1">
      <alignment horizontal="center" vertical="center"/>
      <protection/>
    </xf>
    <xf numFmtId="0" fontId="4" fillId="0" borderId="40" xfId="0" applyFont="1" applyFill="1" applyBorder="1" applyAlignment="1" applyProtection="1">
      <alignment horizontal="left" vertical="top"/>
      <protection locked="0"/>
    </xf>
    <xf numFmtId="0" fontId="4" fillId="0" borderId="41" xfId="0" applyFont="1" applyFill="1" applyBorder="1" applyAlignment="1" applyProtection="1">
      <alignment horizontal="left" vertical="top"/>
      <protection locked="0"/>
    </xf>
    <xf numFmtId="0" fontId="4" fillId="0" borderId="42" xfId="0" applyFont="1" applyFill="1" applyBorder="1" applyAlignment="1" applyProtection="1">
      <alignment horizontal="left" vertical="top"/>
      <protection locked="0"/>
    </xf>
    <xf numFmtId="49" fontId="4" fillId="0" borderId="25" xfId="0" applyNumberFormat="1" applyFont="1" applyFill="1" applyBorder="1" applyAlignment="1" applyProtection="1">
      <alignment horizontal="center" vertical="center"/>
      <protection locked="0"/>
    </xf>
    <xf numFmtId="49" fontId="4" fillId="0" borderId="26" xfId="0" applyNumberFormat="1" applyFont="1" applyFill="1" applyBorder="1" applyAlignment="1" applyProtection="1">
      <alignment horizontal="center" vertical="center"/>
      <protection locked="0"/>
    </xf>
    <xf numFmtId="49" fontId="4" fillId="0" borderId="20" xfId="0" applyNumberFormat="1" applyFont="1" applyFill="1" applyBorder="1" applyAlignment="1" applyProtection="1">
      <alignment horizontal="center" vertical="center"/>
      <protection locked="0"/>
    </xf>
    <xf numFmtId="49" fontId="4" fillId="0" borderId="24" xfId="0" applyNumberFormat="1" applyFont="1" applyFill="1" applyBorder="1" applyAlignment="1" applyProtection="1">
      <alignment horizontal="center" vertical="center"/>
      <protection locked="0"/>
    </xf>
    <xf numFmtId="0" fontId="4" fillId="0" borderId="29" xfId="0" applyFont="1" applyFill="1" applyBorder="1" applyAlignment="1" applyProtection="1">
      <alignment horizontal="left" vertical="center" wrapText="1"/>
      <protection/>
    </xf>
    <xf numFmtId="0" fontId="4" fillId="0" borderId="25" xfId="0" applyFont="1" applyFill="1" applyBorder="1" applyAlignment="1" applyProtection="1">
      <alignment horizontal="left" vertical="center" wrapText="1"/>
      <protection/>
    </xf>
    <xf numFmtId="0" fontId="4" fillId="0" borderId="25" xfId="0" applyFont="1" applyFill="1" applyBorder="1" applyAlignment="1" applyProtection="1">
      <alignment horizontal="left" vertical="center"/>
      <protection/>
    </xf>
    <xf numFmtId="0" fontId="4" fillId="0" borderId="28" xfId="0" applyFont="1" applyFill="1" applyBorder="1" applyAlignment="1" applyProtection="1">
      <alignment horizontal="left" vertical="center" wrapText="1"/>
      <protection/>
    </xf>
    <xf numFmtId="0" fontId="4" fillId="0" borderId="20" xfId="0" applyFont="1" applyFill="1" applyBorder="1" applyAlignment="1" applyProtection="1">
      <alignment horizontal="left" vertical="center" wrapText="1"/>
      <protection/>
    </xf>
    <xf numFmtId="0" fontId="4" fillId="0" borderId="20" xfId="0" applyFont="1" applyFill="1" applyBorder="1" applyAlignment="1" applyProtection="1">
      <alignment horizontal="left" vertical="center"/>
      <protection/>
    </xf>
    <xf numFmtId="0" fontId="4" fillId="0" borderId="37" xfId="0" applyFont="1" applyFill="1" applyBorder="1" applyAlignment="1" applyProtection="1">
      <alignment horizontal="center" vertical="center" wrapText="1"/>
      <protection/>
    </xf>
    <xf numFmtId="0" fontId="4" fillId="0" borderId="38" xfId="0" applyFont="1" applyFill="1" applyBorder="1" applyAlignment="1" applyProtection="1">
      <alignment horizontal="center" vertical="center" wrapText="1"/>
      <protection/>
    </xf>
    <xf numFmtId="0" fontId="4" fillId="0" borderId="43" xfId="0" applyFont="1" applyFill="1" applyBorder="1" applyAlignment="1" applyProtection="1">
      <alignment horizontal="center" vertical="center" wrapText="1"/>
      <protection/>
    </xf>
    <xf numFmtId="0" fontId="4" fillId="0" borderId="28"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15" fontId="4" fillId="0" borderId="20" xfId="0" applyNumberFormat="1" applyFont="1" applyFill="1" applyBorder="1" applyAlignment="1" applyProtection="1">
      <alignment horizontal="center" vertical="center"/>
      <protection/>
    </xf>
    <xf numFmtId="15" fontId="4" fillId="0" borderId="24" xfId="0" applyNumberFormat="1" applyFont="1" applyFill="1" applyBorder="1" applyAlignment="1" applyProtection="1">
      <alignment horizontal="center" vertical="center"/>
      <protection/>
    </xf>
    <xf numFmtId="0" fontId="2" fillId="0" borderId="20" xfId="0" applyFont="1" applyFill="1" applyBorder="1" applyAlignment="1" applyProtection="1">
      <alignment horizontal="center"/>
      <protection locked="0"/>
    </xf>
    <xf numFmtId="0" fontId="2" fillId="0" borderId="24" xfId="0" applyFont="1" applyFill="1" applyBorder="1" applyAlignment="1" applyProtection="1">
      <alignment horizontal="center"/>
      <protection locked="0"/>
    </xf>
    <xf numFmtId="197" fontId="4" fillId="0" borderId="20" xfId="0" applyNumberFormat="1" applyFont="1" applyFill="1" applyBorder="1" applyAlignment="1" applyProtection="1">
      <alignment horizontal="center" vertical="center"/>
      <protection locked="0"/>
    </xf>
    <xf numFmtId="197" fontId="4" fillId="0" borderId="24" xfId="0" applyNumberFormat="1" applyFont="1" applyFill="1" applyBorder="1" applyAlignment="1" applyProtection="1">
      <alignment horizontal="center" vertical="center"/>
      <protection locked="0"/>
    </xf>
    <xf numFmtId="0" fontId="4" fillId="0" borderId="28" xfId="0"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protection/>
    </xf>
    <xf numFmtId="0" fontId="4" fillId="0" borderId="28" xfId="0" applyFont="1" applyFill="1" applyBorder="1" applyAlignment="1" applyProtection="1">
      <alignment horizontal="left" vertical="center"/>
      <protection/>
    </xf>
    <xf numFmtId="0" fontId="4" fillId="0" borderId="24" xfId="0" applyFont="1" applyFill="1" applyBorder="1" applyAlignment="1" applyProtection="1">
      <alignment horizontal="left" vertical="center"/>
      <protection/>
    </xf>
    <xf numFmtId="0" fontId="4" fillId="0" borderId="24" xfId="0" applyFont="1" applyFill="1" applyBorder="1" applyAlignment="1" applyProtection="1">
      <alignment horizontal="center" vertical="center"/>
      <protection/>
    </xf>
    <xf numFmtId="0" fontId="52" fillId="0" borderId="0" xfId="0" applyFont="1" applyFill="1" applyBorder="1" applyAlignment="1" applyProtection="1">
      <alignment horizontal="center" vertical="center"/>
      <protection/>
    </xf>
    <xf numFmtId="0" fontId="53" fillId="0" borderId="0" xfId="0" applyFont="1" applyFill="1" applyAlignment="1" applyProtection="1">
      <alignment horizontal="left"/>
      <protection/>
    </xf>
    <xf numFmtId="0" fontId="0" fillId="0" borderId="0" xfId="0" applyFont="1" applyFill="1" applyAlignment="1" applyProtection="1">
      <alignment horizontal="left" vertical="top" wrapText="1"/>
      <protection/>
    </xf>
    <xf numFmtId="0" fontId="12" fillId="0" borderId="0" xfId="0" applyFont="1" applyFill="1" applyBorder="1" applyAlignment="1" applyProtection="1">
      <alignment horizontal="right"/>
      <protection/>
    </xf>
    <xf numFmtId="0" fontId="84" fillId="0" borderId="0" xfId="0" applyFont="1" applyFill="1" applyAlignment="1" applyProtection="1">
      <alignment horizontal="center"/>
      <protection/>
    </xf>
    <xf numFmtId="0" fontId="85" fillId="0" borderId="0" xfId="0" applyFont="1" applyFill="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0</xdr:row>
      <xdr:rowOff>209550</xdr:rowOff>
    </xdr:from>
    <xdr:to>
      <xdr:col>11</xdr:col>
      <xdr:colOff>228600</xdr:colOff>
      <xdr:row>2</xdr:row>
      <xdr:rowOff>171450</xdr:rowOff>
    </xdr:to>
    <xdr:sp>
      <xdr:nvSpPr>
        <xdr:cNvPr id="1" name="Rounded Rectangle 2"/>
        <xdr:cNvSpPr>
          <a:spLocks/>
        </xdr:cNvSpPr>
      </xdr:nvSpPr>
      <xdr:spPr>
        <a:xfrm>
          <a:off x="3048000" y="209550"/>
          <a:ext cx="609600" cy="457200"/>
        </a:xfrm>
        <a:prstGeom prst="roundRect">
          <a:avLst/>
        </a:prstGeom>
        <a:blipFill>
          <a:blip r:embed="rId1"/>
          <a:srcRect/>
          <a:stretch>
            <a:fillRect/>
          </a:stretch>
        </a:blipFill>
        <a:ln w="317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ms-india.co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S65476"/>
  <sheetViews>
    <sheetView showGridLines="0" zoomScaleSheetLayoutView="82" workbookViewId="0" topLeftCell="A1">
      <selection activeCell="A1" sqref="A1:T75"/>
    </sheetView>
  </sheetViews>
  <sheetFormatPr defaultColWidth="40.00390625" defaultRowHeight="12.75"/>
  <cols>
    <col min="1" max="1" width="2.00390625" style="36" customWidth="1"/>
    <col min="2" max="2" width="5.8515625" style="36" customWidth="1"/>
    <col min="3" max="3" width="6.00390625" style="36" customWidth="1"/>
    <col min="4" max="4" width="6.7109375" style="36" customWidth="1"/>
    <col min="5" max="5" width="4.7109375" style="36" customWidth="1"/>
    <col min="6" max="6" width="3.00390625" style="36" customWidth="1"/>
    <col min="7" max="7" width="8.421875" style="36" customWidth="1"/>
    <col min="8" max="8" width="4.28125" style="36" customWidth="1"/>
    <col min="9" max="9" width="2.421875" style="36" customWidth="1"/>
    <col min="10" max="10" width="3.8515625" style="36" customWidth="1"/>
    <col min="11" max="11" width="4.140625" style="36" customWidth="1"/>
    <col min="12" max="12" width="6.7109375" style="36" customWidth="1"/>
    <col min="13" max="13" width="4.7109375" style="36" customWidth="1"/>
    <col min="14" max="14" width="5.421875" style="36" customWidth="1"/>
    <col min="15" max="15" width="6.7109375" style="36" customWidth="1"/>
    <col min="16" max="16" width="6.140625" style="36" customWidth="1"/>
    <col min="17" max="17" width="1.28515625" style="36" customWidth="1"/>
    <col min="18" max="18" width="5.28125" style="36" customWidth="1"/>
    <col min="19" max="19" width="4.7109375" style="36" customWidth="1"/>
    <col min="20" max="20" width="5.7109375" style="36" customWidth="1"/>
    <col min="21" max="21" width="0.9921875" style="36" customWidth="1"/>
    <col min="22" max="22" width="2.28125" style="36" customWidth="1"/>
    <col min="23" max="236" width="9.140625" style="36" customWidth="1"/>
    <col min="237" max="242" width="9.140625" style="36" hidden="1" customWidth="1"/>
    <col min="243" max="243" width="10.421875" style="36" hidden="1" customWidth="1"/>
    <col min="244" max="244" width="17.421875" style="36" hidden="1" customWidth="1"/>
    <col min="245" max="245" width="9.140625" style="36" hidden="1" customWidth="1"/>
    <col min="246" max="246" width="2.57421875" style="36" hidden="1" customWidth="1"/>
    <col min="247" max="247" width="4.8515625" style="36" hidden="1" customWidth="1"/>
    <col min="248" max="248" width="14.57421875" style="36" hidden="1" customWidth="1"/>
    <col min="249" max="249" width="4.8515625" style="36" hidden="1" customWidth="1"/>
    <col min="250" max="250" width="10.57421875" style="36" hidden="1" customWidth="1"/>
    <col min="251" max="251" width="18.28125" style="36" hidden="1" customWidth="1"/>
    <col min="252" max="252" width="0" style="36" hidden="1" customWidth="1"/>
    <col min="253" max="253" width="21.8515625" style="36" customWidth="1"/>
    <col min="254" max="254" width="29.28125" style="36" customWidth="1"/>
    <col min="255" max="255" width="30.7109375" style="36" customWidth="1"/>
    <col min="256" max="16384" width="40.00390625" style="36" customWidth="1"/>
  </cols>
  <sheetData>
    <row r="1" spans="1:20" s="4" customFormat="1" ht="20.25" customHeight="1">
      <c r="A1" s="3"/>
      <c r="B1" s="53"/>
      <c r="C1" s="54"/>
      <c r="D1" s="46"/>
      <c r="E1" s="47"/>
      <c r="F1" s="47"/>
      <c r="G1" s="47"/>
      <c r="H1" s="47"/>
      <c r="I1" s="47"/>
      <c r="J1" s="47"/>
      <c r="K1" s="47"/>
      <c r="L1" s="47"/>
      <c r="M1" s="47"/>
      <c r="N1" s="48"/>
      <c r="O1" s="48"/>
      <c r="P1" s="58"/>
      <c r="Q1" s="218" t="s">
        <v>206</v>
      </c>
      <c r="R1" s="219"/>
      <c r="S1" s="219"/>
      <c r="T1" s="220"/>
    </row>
    <row r="2" spans="2:23" s="4" customFormat="1" ht="18.75" customHeight="1">
      <c r="B2" s="55"/>
      <c r="C2" s="56"/>
      <c r="D2" s="56"/>
      <c r="E2" s="56"/>
      <c r="F2" s="56"/>
      <c r="G2" s="56"/>
      <c r="H2" s="56"/>
      <c r="I2" s="56"/>
      <c r="J2" s="56"/>
      <c r="K2" s="56"/>
      <c r="L2" s="56"/>
      <c r="M2" s="56"/>
      <c r="N2" s="56"/>
      <c r="O2" s="56"/>
      <c r="P2" s="57"/>
      <c r="Q2" s="221"/>
      <c r="R2" s="222"/>
      <c r="S2" s="222"/>
      <c r="T2" s="223"/>
      <c r="W2" s="51"/>
    </row>
    <row r="3" spans="2:24" s="4" customFormat="1" ht="17.25" customHeight="1">
      <c r="B3" s="82" t="s">
        <v>211</v>
      </c>
      <c r="C3" s="83"/>
      <c r="D3" s="83"/>
      <c r="E3" s="83"/>
      <c r="F3" s="83"/>
      <c r="G3" s="83"/>
      <c r="H3" s="83"/>
      <c r="I3" s="83"/>
      <c r="J3" s="83"/>
      <c r="K3" s="83"/>
      <c r="L3" s="83"/>
      <c r="M3" s="83"/>
      <c r="N3" s="83"/>
      <c r="O3" s="83"/>
      <c r="P3" s="84"/>
      <c r="Q3" s="221"/>
      <c r="R3" s="222"/>
      <c r="S3" s="222"/>
      <c r="T3" s="223"/>
      <c r="W3" s="51"/>
      <c r="X3" s="51"/>
    </row>
    <row r="4" spans="2:20" s="4" customFormat="1" ht="24" customHeight="1">
      <c r="B4" s="82"/>
      <c r="C4" s="83"/>
      <c r="D4" s="83"/>
      <c r="E4" s="83"/>
      <c r="F4" s="83"/>
      <c r="G4" s="83"/>
      <c r="H4" s="83"/>
      <c r="I4" s="83"/>
      <c r="J4" s="83" t="s">
        <v>212</v>
      </c>
      <c r="K4" s="83"/>
      <c r="L4" s="83"/>
      <c r="M4" s="83"/>
      <c r="N4" s="83"/>
      <c r="O4" s="83"/>
      <c r="P4" s="84"/>
      <c r="Q4" s="221"/>
      <c r="R4" s="222"/>
      <c r="S4" s="222"/>
      <c r="T4" s="223"/>
    </row>
    <row r="5" spans="2:23" s="4" customFormat="1" ht="15.75" customHeight="1">
      <c r="B5" s="280" t="s">
        <v>218</v>
      </c>
      <c r="C5" s="281"/>
      <c r="D5" s="281"/>
      <c r="E5" s="281"/>
      <c r="F5" s="281"/>
      <c r="G5" s="281"/>
      <c r="H5" s="281"/>
      <c r="I5" s="281"/>
      <c r="J5" s="281"/>
      <c r="K5" s="281"/>
      <c r="L5" s="281"/>
      <c r="M5" s="281"/>
      <c r="N5" s="281"/>
      <c r="O5" s="281"/>
      <c r="P5" s="282"/>
      <c r="Q5" s="224"/>
      <c r="R5" s="225"/>
      <c r="S5" s="225"/>
      <c r="T5" s="226"/>
      <c r="U5" s="49"/>
      <c r="V5" s="49"/>
      <c r="W5" s="49"/>
    </row>
    <row r="6" spans="2:20" s="4" customFormat="1" ht="12.75">
      <c r="B6" s="230" t="s">
        <v>193</v>
      </c>
      <c r="C6" s="231"/>
      <c r="D6" s="231"/>
      <c r="E6" s="231"/>
      <c r="F6" s="231"/>
      <c r="G6" s="231"/>
      <c r="H6" s="231"/>
      <c r="I6" s="231"/>
      <c r="J6" s="231"/>
      <c r="K6" s="231"/>
      <c r="L6" s="231"/>
      <c r="M6" s="231"/>
      <c r="N6" s="231"/>
      <c r="O6" s="231"/>
      <c r="P6" s="231"/>
      <c r="Q6" s="231"/>
      <c r="R6" s="231"/>
      <c r="S6" s="231"/>
      <c r="T6" s="231"/>
    </row>
    <row r="7" spans="2:20" s="4" customFormat="1" ht="12.75">
      <c r="B7" s="227" t="s">
        <v>194</v>
      </c>
      <c r="C7" s="228"/>
      <c r="D7" s="228"/>
      <c r="E7" s="228"/>
      <c r="F7" s="228"/>
      <c r="G7" s="228"/>
      <c r="H7" s="228"/>
      <c r="I7" s="228"/>
      <c r="J7" s="228"/>
      <c r="K7" s="228"/>
      <c r="L7" s="228"/>
      <c r="M7" s="228"/>
      <c r="N7" s="228"/>
      <c r="O7" s="228"/>
      <c r="P7" s="228"/>
      <c r="Q7" s="228"/>
      <c r="R7" s="228"/>
      <c r="S7" s="228"/>
      <c r="T7" s="229"/>
    </row>
    <row r="8" spans="2:20" s="4" customFormat="1" ht="12.75">
      <c r="B8" s="227" t="s">
        <v>208</v>
      </c>
      <c r="C8" s="228"/>
      <c r="D8" s="228"/>
      <c r="E8" s="228"/>
      <c r="F8" s="228"/>
      <c r="G8" s="228"/>
      <c r="H8" s="228"/>
      <c r="I8" s="228"/>
      <c r="J8" s="228"/>
      <c r="K8" s="228"/>
      <c r="L8" s="228"/>
      <c r="M8" s="228"/>
      <c r="N8" s="228"/>
      <c r="O8" s="228"/>
      <c r="P8" s="228"/>
      <c r="Q8" s="228"/>
      <c r="R8" s="228"/>
      <c r="S8" s="228"/>
      <c r="T8" s="229"/>
    </row>
    <row r="9" spans="2:20" s="4" customFormat="1" ht="12.75">
      <c r="B9" s="238" t="s">
        <v>209</v>
      </c>
      <c r="C9" s="239"/>
      <c r="D9" s="239"/>
      <c r="E9" s="239"/>
      <c r="F9" s="239"/>
      <c r="G9" s="239"/>
      <c r="H9" s="239"/>
      <c r="I9" s="239"/>
      <c r="J9" s="239"/>
      <c r="K9" s="239"/>
      <c r="L9" s="239"/>
      <c r="M9" s="239"/>
      <c r="N9" s="239"/>
      <c r="O9" s="239"/>
      <c r="P9" s="239"/>
      <c r="Q9" s="239"/>
      <c r="R9" s="239"/>
      <c r="S9" s="239"/>
      <c r="T9" s="239"/>
    </row>
    <row r="10" spans="2:20" s="4" customFormat="1" ht="12.75">
      <c r="B10" s="248" t="s">
        <v>210</v>
      </c>
      <c r="C10" s="249"/>
      <c r="D10" s="249"/>
      <c r="E10" s="249"/>
      <c r="F10" s="249"/>
      <c r="G10" s="249"/>
      <c r="H10" s="249"/>
      <c r="I10" s="249"/>
      <c r="J10" s="249"/>
      <c r="K10" s="249"/>
      <c r="L10" s="249"/>
      <c r="M10" s="249"/>
      <c r="N10" s="249"/>
      <c r="O10" s="249"/>
      <c r="P10" s="249"/>
      <c r="Q10" s="249"/>
      <c r="R10" s="249"/>
      <c r="S10" s="249"/>
      <c r="T10" s="250"/>
    </row>
    <row r="11" spans="2:20" s="4" customFormat="1" ht="12.75" customHeight="1">
      <c r="B11" s="248" t="s">
        <v>213</v>
      </c>
      <c r="C11" s="249"/>
      <c r="D11" s="249"/>
      <c r="E11" s="249"/>
      <c r="F11" s="249"/>
      <c r="G11" s="249"/>
      <c r="H11" s="249"/>
      <c r="I11" s="249"/>
      <c r="J11" s="249"/>
      <c r="K11" s="249"/>
      <c r="L11" s="249"/>
      <c r="M11" s="249"/>
      <c r="N11" s="249"/>
      <c r="O11" s="249"/>
      <c r="P11" s="249"/>
      <c r="Q11" s="249"/>
      <c r="R11" s="249"/>
      <c r="S11" s="249"/>
      <c r="T11" s="250"/>
    </row>
    <row r="12" spans="2:20" s="4" customFormat="1" ht="13.5" customHeight="1">
      <c r="B12" s="5"/>
      <c r="C12" s="5"/>
      <c r="D12" s="5"/>
      <c r="E12" s="5"/>
      <c r="F12" s="5"/>
      <c r="G12" s="5"/>
      <c r="H12" s="5"/>
      <c r="I12" s="5"/>
      <c r="J12" s="5"/>
      <c r="K12" s="5"/>
      <c r="L12" s="5"/>
      <c r="M12" s="5"/>
      <c r="N12" s="5"/>
      <c r="O12" s="5"/>
      <c r="P12" s="5"/>
      <c r="Q12" s="5"/>
      <c r="R12" s="5"/>
      <c r="S12" s="5"/>
      <c r="T12" s="5"/>
    </row>
    <row r="13" spans="2:20" s="4" customFormat="1" ht="22.5" customHeight="1">
      <c r="B13" s="6"/>
      <c r="C13" s="5"/>
      <c r="D13" s="5"/>
      <c r="E13" s="5"/>
      <c r="F13" s="5"/>
      <c r="G13" s="7"/>
      <c r="H13" s="5"/>
      <c r="I13" s="5"/>
      <c r="J13" s="5"/>
      <c r="K13" s="5"/>
      <c r="L13" s="5"/>
      <c r="M13" s="267" t="s">
        <v>195</v>
      </c>
      <c r="N13" s="267"/>
      <c r="O13" s="267"/>
      <c r="P13" s="267"/>
      <c r="Q13" s="267"/>
      <c r="R13" s="267"/>
      <c r="S13" s="267"/>
      <c r="T13" s="268"/>
    </row>
    <row r="14" spans="2:20" s="8" customFormat="1" ht="12.75">
      <c r="B14" s="264" t="s">
        <v>36</v>
      </c>
      <c r="C14" s="265"/>
      <c r="D14" s="265"/>
      <c r="E14" s="265"/>
      <c r="F14" s="265"/>
      <c r="G14" s="266"/>
      <c r="H14" s="240" t="s">
        <v>33</v>
      </c>
      <c r="I14" s="240"/>
      <c r="J14" s="240"/>
      <c r="K14" s="240"/>
      <c r="L14" s="240"/>
      <c r="M14" s="241"/>
      <c r="N14" s="241"/>
      <c r="O14" s="241"/>
      <c r="P14" s="241"/>
      <c r="Q14" s="241"/>
      <c r="R14" s="241"/>
      <c r="S14" s="241"/>
      <c r="T14" s="242"/>
    </row>
    <row r="15" spans="2:20" s="8" customFormat="1" ht="12.75">
      <c r="B15" s="243" t="s">
        <v>238</v>
      </c>
      <c r="C15" s="244"/>
      <c r="D15" s="244"/>
      <c r="E15" s="244"/>
      <c r="F15" s="244"/>
      <c r="G15" s="245"/>
      <c r="H15" s="240" t="s">
        <v>32</v>
      </c>
      <c r="I15" s="240"/>
      <c r="J15" s="240"/>
      <c r="K15" s="240"/>
      <c r="L15" s="240"/>
      <c r="M15" s="241"/>
      <c r="N15" s="241"/>
      <c r="O15" s="241"/>
      <c r="P15" s="241"/>
      <c r="Q15" s="241"/>
      <c r="R15" s="241"/>
      <c r="S15" s="241"/>
      <c r="T15" s="242"/>
    </row>
    <row r="16" spans="2:20" s="8" customFormat="1" ht="12.75">
      <c r="B16" s="10"/>
      <c r="C16" s="11"/>
      <c r="D16" s="11"/>
      <c r="E16" s="11"/>
      <c r="F16" s="11"/>
      <c r="G16" s="12"/>
      <c r="H16" s="240" t="s">
        <v>91</v>
      </c>
      <c r="I16" s="240"/>
      <c r="J16" s="240"/>
      <c r="K16" s="240"/>
      <c r="L16" s="240"/>
      <c r="M16" s="241"/>
      <c r="N16" s="241"/>
      <c r="O16" s="241"/>
      <c r="P16" s="241"/>
      <c r="Q16" s="241"/>
      <c r="R16" s="241"/>
      <c r="S16" s="241"/>
      <c r="T16" s="242"/>
    </row>
    <row r="17" spans="2:20" s="8" customFormat="1" ht="12.75">
      <c r="B17" s="264" t="s">
        <v>37</v>
      </c>
      <c r="C17" s="265"/>
      <c r="D17" s="265"/>
      <c r="E17" s="265"/>
      <c r="F17" s="265"/>
      <c r="G17" s="266"/>
      <c r="H17" s="13"/>
      <c r="I17" s="13"/>
      <c r="J17" s="13"/>
      <c r="K17" s="13"/>
      <c r="L17" s="9"/>
      <c r="M17" s="14"/>
      <c r="N17" s="14"/>
      <c r="O17" s="14"/>
      <c r="P17" s="14"/>
      <c r="Q17" s="14"/>
      <c r="R17" s="14"/>
      <c r="S17" s="14"/>
      <c r="T17" s="15"/>
    </row>
    <row r="18" spans="2:20" s="8" customFormat="1" ht="12.75">
      <c r="B18" s="243"/>
      <c r="C18" s="244"/>
      <c r="D18" s="244"/>
      <c r="E18" s="244"/>
      <c r="F18" s="244"/>
      <c r="G18" s="245"/>
      <c r="H18" s="240" t="s">
        <v>34</v>
      </c>
      <c r="I18" s="240"/>
      <c r="J18" s="240"/>
      <c r="K18" s="240"/>
      <c r="L18" s="240"/>
      <c r="M18" s="278"/>
      <c r="N18" s="278"/>
      <c r="O18" s="278"/>
      <c r="P18" s="278"/>
      <c r="Q18" s="278"/>
      <c r="R18" s="278"/>
      <c r="S18" s="278"/>
      <c r="T18" s="279"/>
    </row>
    <row r="19" spans="2:20" s="8" customFormat="1" ht="12.75">
      <c r="B19" s="10"/>
      <c r="C19" s="11"/>
      <c r="D19" s="11"/>
      <c r="E19" s="11"/>
      <c r="F19" s="11"/>
      <c r="G19" s="12"/>
      <c r="H19" s="260" t="s">
        <v>92</v>
      </c>
      <c r="I19" s="240"/>
      <c r="J19" s="240"/>
      <c r="K19" s="240"/>
      <c r="L19" s="240"/>
      <c r="M19" s="261"/>
      <c r="N19" s="261"/>
      <c r="O19" s="261"/>
      <c r="P19" s="261"/>
      <c r="Q19" s="261"/>
      <c r="R19" s="261"/>
      <c r="S19" s="261"/>
      <c r="T19" s="262"/>
    </row>
    <row r="20" spans="2:20" s="8" customFormat="1" ht="12.75">
      <c r="B20" s="273" t="s">
        <v>196</v>
      </c>
      <c r="C20" s="274"/>
      <c r="D20" s="274"/>
      <c r="E20" s="274"/>
      <c r="F20" s="274"/>
      <c r="G20" s="275"/>
      <c r="H20" s="240" t="s">
        <v>35</v>
      </c>
      <c r="I20" s="240"/>
      <c r="J20" s="240"/>
      <c r="K20" s="240"/>
      <c r="L20" s="240"/>
      <c r="M20" s="241"/>
      <c r="N20" s="241"/>
      <c r="O20" s="241"/>
      <c r="P20" s="241"/>
      <c r="Q20" s="241"/>
      <c r="R20" s="241"/>
      <c r="S20" s="241"/>
      <c r="T20" s="242"/>
    </row>
    <row r="21" spans="2:20" s="8" customFormat="1" ht="12.75">
      <c r="B21" s="257"/>
      <c r="C21" s="258"/>
      <c r="D21" s="258"/>
      <c r="E21" s="258"/>
      <c r="F21" s="258"/>
      <c r="G21" s="259"/>
      <c r="H21" s="240"/>
      <c r="I21" s="240"/>
      <c r="J21" s="240"/>
      <c r="K21" s="240"/>
      <c r="L21" s="240"/>
      <c r="M21" s="265"/>
      <c r="N21" s="265"/>
      <c r="O21" s="265"/>
      <c r="P21" s="265"/>
      <c r="Q21" s="265"/>
      <c r="R21" s="265"/>
      <c r="S21" s="265"/>
      <c r="T21" s="266"/>
    </row>
    <row r="22" spans="2:20" s="8" customFormat="1" ht="12.75">
      <c r="B22" s="16"/>
      <c r="C22" s="17"/>
      <c r="D22" s="17"/>
      <c r="E22" s="17"/>
      <c r="F22" s="17"/>
      <c r="G22" s="18"/>
      <c r="H22" s="17"/>
      <c r="I22" s="17"/>
      <c r="J22" s="17"/>
      <c r="K22" s="19"/>
      <c r="L22" s="20"/>
      <c r="M22" s="21"/>
      <c r="N22" s="21"/>
      <c r="O22" s="21"/>
      <c r="P22" s="21"/>
      <c r="Q22" s="21"/>
      <c r="R22" s="21"/>
      <c r="S22" s="21"/>
      <c r="T22" s="22"/>
    </row>
    <row r="23" spans="2:20" s="8" customFormat="1" ht="12.75">
      <c r="B23" s="14"/>
      <c r="C23" s="14"/>
      <c r="D23" s="14"/>
      <c r="E23" s="14"/>
      <c r="F23" s="14"/>
      <c r="G23" s="14"/>
      <c r="H23" s="14"/>
      <c r="I23" s="14"/>
      <c r="J23" s="14"/>
      <c r="K23" s="14"/>
      <c r="L23" s="14"/>
      <c r="M23" s="14"/>
      <c r="N23" s="14"/>
      <c r="O23" s="14"/>
      <c r="P23" s="14"/>
      <c r="Q23" s="14"/>
      <c r="R23" s="14"/>
      <c r="S23" s="14"/>
      <c r="T23" s="14"/>
    </row>
    <row r="24" spans="2:20" s="24" customFormat="1" ht="10.5">
      <c r="B24" s="251" t="s">
        <v>3</v>
      </c>
      <c r="C24" s="252"/>
      <c r="D24" s="252"/>
      <c r="E24" s="252"/>
      <c r="F24" s="252"/>
      <c r="G24" s="252"/>
      <c r="H24" s="252"/>
      <c r="I24" s="252"/>
      <c r="J24" s="252"/>
      <c r="K24" s="252"/>
      <c r="L24" s="251" t="s">
        <v>2</v>
      </c>
      <c r="M24" s="252"/>
      <c r="N24" s="252"/>
      <c r="O24" s="252"/>
      <c r="P24" s="252"/>
      <c r="Q24" s="269"/>
      <c r="R24" s="269"/>
      <c r="S24" s="177"/>
      <c r="T24" s="178"/>
    </row>
    <row r="25" spans="2:20" s="24" customFormat="1" ht="13.5" customHeight="1">
      <c r="B25" s="270"/>
      <c r="C25" s="191"/>
      <c r="D25" s="191"/>
      <c r="E25" s="191"/>
      <c r="F25" s="191"/>
      <c r="G25" s="191"/>
      <c r="H25" s="191"/>
      <c r="I25" s="191"/>
      <c r="J25" s="191"/>
      <c r="K25" s="25"/>
      <c r="L25" s="270"/>
      <c r="M25" s="191"/>
      <c r="N25" s="191"/>
      <c r="O25" s="191"/>
      <c r="P25" s="191"/>
      <c r="Q25" s="191"/>
      <c r="R25" s="191"/>
      <c r="S25" s="191"/>
      <c r="T25" s="192"/>
    </row>
    <row r="26" spans="2:20" s="24" customFormat="1" ht="13.5" customHeight="1">
      <c r="B26" s="270"/>
      <c r="C26" s="191"/>
      <c r="D26" s="191"/>
      <c r="E26" s="191"/>
      <c r="F26" s="191"/>
      <c r="G26" s="191"/>
      <c r="H26" s="191"/>
      <c r="I26" s="191"/>
      <c r="J26" s="191"/>
      <c r="K26" s="25"/>
      <c r="L26" s="270"/>
      <c r="M26" s="191"/>
      <c r="N26" s="191"/>
      <c r="O26" s="191"/>
      <c r="P26" s="191"/>
      <c r="Q26" s="191"/>
      <c r="R26" s="191"/>
      <c r="S26" s="191"/>
      <c r="T26" s="192"/>
    </row>
    <row r="27" spans="2:20" s="24" customFormat="1" ht="13.5" customHeight="1">
      <c r="B27" s="162"/>
      <c r="C27" s="163"/>
      <c r="D27" s="163"/>
      <c r="E27" s="163"/>
      <c r="F27" s="163"/>
      <c r="G27" s="81" t="s">
        <v>197</v>
      </c>
      <c r="H27" s="167"/>
      <c r="I27" s="167"/>
      <c r="J27" s="167"/>
      <c r="K27" s="25"/>
      <c r="L27" s="162"/>
      <c r="M27" s="163"/>
      <c r="N27" s="163"/>
      <c r="O27" s="163"/>
      <c r="P27" s="163"/>
      <c r="Q27" s="1"/>
      <c r="R27" s="81" t="s">
        <v>197</v>
      </c>
      <c r="S27" s="167"/>
      <c r="T27" s="263"/>
    </row>
    <row r="28" spans="2:20" s="24" customFormat="1" ht="13.5" customHeight="1">
      <c r="B28" s="199" t="s">
        <v>94</v>
      </c>
      <c r="C28" s="200"/>
      <c r="D28" s="191"/>
      <c r="E28" s="191"/>
      <c r="F28" s="191"/>
      <c r="G28" s="167"/>
      <c r="H28" s="167"/>
      <c r="I28" s="167"/>
      <c r="J28" s="167"/>
      <c r="K28" s="25"/>
      <c r="L28" s="271" t="s">
        <v>94</v>
      </c>
      <c r="M28" s="272"/>
      <c r="N28" s="167"/>
      <c r="O28" s="167"/>
      <c r="P28" s="167"/>
      <c r="Q28" s="167"/>
      <c r="R28" s="167"/>
      <c r="S28" s="167"/>
      <c r="T28" s="263"/>
    </row>
    <row r="29" spans="2:20" s="24" customFormat="1" ht="13.5" customHeight="1">
      <c r="B29" s="246" t="s">
        <v>93</v>
      </c>
      <c r="C29" s="247"/>
      <c r="D29" s="191"/>
      <c r="E29" s="191"/>
      <c r="F29" s="191"/>
      <c r="G29" s="191"/>
      <c r="H29" s="191"/>
      <c r="I29" s="191"/>
      <c r="J29" s="191"/>
      <c r="K29" s="26"/>
      <c r="L29" s="246" t="s">
        <v>12</v>
      </c>
      <c r="M29" s="247"/>
      <c r="N29" s="191"/>
      <c r="O29" s="191"/>
      <c r="P29" s="191"/>
      <c r="Q29" s="191"/>
      <c r="R29" s="191"/>
      <c r="S29" s="191"/>
      <c r="T29" s="192"/>
    </row>
    <row r="30" spans="2:20" s="24" customFormat="1" ht="10.5">
      <c r="B30" s="27"/>
      <c r="C30" s="27"/>
      <c r="D30" s="27"/>
      <c r="E30" s="27"/>
      <c r="F30" s="27"/>
      <c r="G30" s="27"/>
      <c r="H30" s="27"/>
      <c r="I30" s="27"/>
      <c r="J30" s="27"/>
      <c r="K30" s="27"/>
      <c r="L30" s="27"/>
      <c r="M30" s="27"/>
      <c r="N30" s="27"/>
      <c r="O30" s="27"/>
      <c r="P30" s="27"/>
      <c r="Q30" s="27"/>
      <c r="R30" s="27"/>
      <c r="S30" s="27"/>
      <c r="T30" s="27"/>
    </row>
    <row r="31" spans="2:20" s="24" customFormat="1" ht="12">
      <c r="B31" s="253" t="s">
        <v>198</v>
      </c>
      <c r="C31" s="254"/>
      <c r="D31" s="254"/>
      <c r="E31" s="254"/>
      <c r="F31" s="254"/>
      <c r="G31" s="254"/>
      <c r="H31" s="254"/>
      <c r="I31" s="254"/>
      <c r="J31" s="255"/>
      <c r="K31" s="255"/>
      <c r="L31" s="255"/>
      <c r="M31" s="255"/>
      <c r="N31" s="255"/>
      <c r="O31" s="255"/>
      <c r="P31" s="255"/>
      <c r="Q31" s="255"/>
      <c r="R31" s="255"/>
      <c r="S31" s="255"/>
      <c r="T31" s="256"/>
    </row>
    <row r="32" spans="2:20" s="24" customFormat="1" ht="10.5">
      <c r="B32" s="27"/>
      <c r="C32" s="27"/>
      <c r="D32" s="27"/>
      <c r="E32" s="27"/>
      <c r="F32" s="27"/>
      <c r="G32" s="27"/>
      <c r="H32" s="27"/>
      <c r="I32" s="27"/>
      <c r="J32" s="27"/>
      <c r="K32" s="27"/>
      <c r="L32" s="27"/>
      <c r="M32" s="27"/>
      <c r="N32" s="27"/>
      <c r="O32" s="27"/>
      <c r="P32" s="27"/>
      <c r="Q32" s="27"/>
      <c r="R32" s="27"/>
      <c r="S32" s="27"/>
      <c r="T32" s="27"/>
    </row>
    <row r="33" spans="2:20" s="24" customFormat="1" ht="10.5">
      <c r="B33" s="214"/>
      <c r="C33" s="214"/>
      <c r="D33" s="214"/>
      <c r="E33" s="203" t="s">
        <v>0</v>
      </c>
      <c r="F33" s="204"/>
      <c r="G33" s="205"/>
      <c r="H33" s="203" t="s">
        <v>38</v>
      </c>
      <c r="I33" s="204"/>
      <c r="J33" s="204"/>
      <c r="K33" s="205"/>
      <c r="L33" s="203" t="s">
        <v>39</v>
      </c>
      <c r="M33" s="204"/>
      <c r="N33" s="204"/>
      <c r="O33" s="203" t="s">
        <v>40</v>
      </c>
      <c r="P33" s="204"/>
      <c r="Q33" s="205"/>
      <c r="R33" s="203" t="s">
        <v>42</v>
      </c>
      <c r="S33" s="204"/>
      <c r="T33" s="28" t="s">
        <v>41</v>
      </c>
    </row>
    <row r="34" spans="2:20" s="24" customFormat="1" ht="10.5">
      <c r="B34" s="170" t="s">
        <v>1</v>
      </c>
      <c r="C34" s="170"/>
      <c r="D34" s="170"/>
      <c r="E34" s="180"/>
      <c r="F34" s="181"/>
      <c r="G34" s="182"/>
      <c r="H34" s="174"/>
      <c r="I34" s="175"/>
      <c r="J34" s="175"/>
      <c r="K34" s="176"/>
      <c r="L34" s="150"/>
      <c r="M34" s="171"/>
      <c r="N34" s="171"/>
      <c r="O34" s="174"/>
      <c r="P34" s="175"/>
      <c r="Q34" s="176"/>
      <c r="R34" s="276"/>
      <c r="S34" s="277"/>
      <c r="T34" s="59"/>
    </row>
    <row r="35" spans="2:20" s="24" customFormat="1" ht="10.5">
      <c r="B35" s="170" t="s">
        <v>140</v>
      </c>
      <c r="C35" s="170"/>
      <c r="D35" s="170"/>
      <c r="E35" s="215"/>
      <c r="F35" s="216"/>
      <c r="G35" s="217"/>
      <c r="H35" s="174"/>
      <c r="I35" s="175"/>
      <c r="J35" s="175"/>
      <c r="K35" s="176"/>
      <c r="L35" s="150"/>
      <c r="M35" s="171"/>
      <c r="N35" s="171"/>
      <c r="O35" s="174"/>
      <c r="P35" s="175"/>
      <c r="Q35" s="175"/>
      <c r="R35" s="232" t="s">
        <v>159</v>
      </c>
      <c r="S35" s="233"/>
      <c r="T35" s="234"/>
    </row>
    <row r="36" spans="2:20" s="24" customFormat="1" ht="10.5">
      <c r="B36" s="170" t="s">
        <v>141</v>
      </c>
      <c r="C36" s="170"/>
      <c r="D36" s="170"/>
      <c r="E36" s="215"/>
      <c r="F36" s="216"/>
      <c r="G36" s="217"/>
      <c r="H36" s="174"/>
      <c r="I36" s="175"/>
      <c r="J36" s="175"/>
      <c r="K36" s="176"/>
      <c r="L36" s="150"/>
      <c r="M36" s="171"/>
      <c r="N36" s="171"/>
      <c r="O36" s="174"/>
      <c r="P36" s="175"/>
      <c r="Q36" s="175"/>
      <c r="R36" s="235"/>
      <c r="S36" s="236"/>
      <c r="T36" s="237"/>
    </row>
    <row r="37" spans="2:20" s="122" customFormat="1" ht="10.5">
      <c r="B37" s="212" t="s">
        <v>43</v>
      </c>
      <c r="C37" s="212"/>
      <c r="D37" s="212"/>
      <c r="E37" s="180"/>
      <c r="F37" s="181"/>
      <c r="G37" s="182"/>
      <c r="H37" s="174"/>
      <c r="I37" s="175"/>
      <c r="J37" s="175"/>
      <c r="K37" s="176"/>
      <c r="L37" s="150"/>
      <c r="M37" s="171"/>
      <c r="N37" s="171"/>
      <c r="O37" s="174"/>
      <c r="P37" s="175"/>
      <c r="Q37" s="175"/>
      <c r="R37" s="183"/>
      <c r="S37" s="184"/>
      <c r="T37" s="185"/>
    </row>
    <row r="38" spans="2:20" s="122" customFormat="1" ht="10.5">
      <c r="B38" s="213" t="s">
        <v>235</v>
      </c>
      <c r="C38" s="213"/>
      <c r="D38" s="213"/>
      <c r="E38" s="180"/>
      <c r="F38" s="181"/>
      <c r="G38" s="182"/>
      <c r="H38" s="174"/>
      <c r="I38" s="175"/>
      <c r="J38" s="175"/>
      <c r="K38" s="176"/>
      <c r="L38" s="150"/>
      <c r="M38" s="171"/>
      <c r="N38" s="171"/>
      <c r="O38" s="174"/>
      <c r="P38" s="175"/>
      <c r="Q38" s="175"/>
      <c r="R38" s="183"/>
      <c r="S38" s="184"/>
      <c r="T38" s="185"/>
    </row>
    <row r="39" spans="2:20" s="24" customFormat="1" ht="10.5">
      <c r="B39" s="27"/>
      <c r="C39" s="27"/>
      <c r="D39" s="27"/>
      <c r="E39" s="27"/>
      <c r="F39" s="27"/>
      <c r="G39" s="27"/>
      <c r="H39" s="27"/>
      <c r="I39" s="27"/>
      <c r="J39" s="27"/>
      <c r="K39" s="27"/>
      <c r="L39" s="27"/>
      <c r="M39" s="27"/>
      <c r="N39" s="27"/>
      <c r="O39" s="27"/>
      <c r="P39" s="27"/>
      <c r="Q39" s="27"/>
      <c r="R39" s="27"/>
      <c r="S39" s="27"/>
      <c r="T39" s="27"/>
    </row>
    <row r="40" spans="2:20" s="24" customFormat="1" ht="12.75" customHeight="1">
      <c r="B40" s="209" t="s">
        <v>95</v>
      </c>
      <c r="C40" s="210"/>
      <c r="D40" s="211"/>
      <c r="E40" s="203" t="s">
        <v>0</v>
      </c>
      <c r="F40" s="204"/>
      <c r="G40" s="205"/>
      <c r="H40" s="203" t="s">
        <v>38</v>
      </c>
      <c r="I40" s="204"/>
      <c r="J40" s="204"/>
      <c r="K40" s="205"/>
      <c r="L40" s="203" t="s">
        <v>39</v>
      </c>
      <c r="M40" s="204"/>
      <c r="N40" s="205"/>
      <c r="O40" s="203" t="s">
        <v>40</v>
      </c>
      <c r="P40" s="204"/>
      <c r="Q40" s="205"/>
      <c r="R40" s="203" t="s">
        <v>19</v>
      </c>
      <c r="S40" s="204"/>
      <c r="T40" s="205"/>
    </row>
    <row r="41" spans="2:20" s="24" customFormat="1" ht="12.75" customHeight="1">
      <c r="B41" s="170" t="s">
        <v>45</v>
      </c>
      <c r="C41" s="170"/>
      <c r="D41" s="170"/>
      <c r="E41" s="150"/>
      <c r="F41" s="171"/>
      <c r="G41" s="151"/>
      <c r="H41" s="174"/>
      <c r="I41" s="175"/>
      <c r="J41" s="175"/>
      <c r="K41" s="176"/>
      <c r="L41" s="206"/>
      <c r="M41" s="207"/>
      <c r="N41" s="208"/>
      <c r="O41" s="153"/>
      <c r="P41" s="190"/>
      <c r="Q41" s="154"/>
      <c r="R41" s="150"/>
      <c r="S41" s="171"/>
      <c r="T41" s="151"/>
    </row>
    <row r="42" spans="2:20" s="24" customFormat="1" ht="12.75" customHeight="1">
      <c r="B42" s="170" t="s">
        <v>13</v>
      </c>
      <c r="C42" s="170"/>
      <c r="D42" s="170"/>
      <c r="E42" s="150"/>
      <c r="F42" s="171"/>
      <c r="G42" s="151"/>
      <c r="H42" s="174"/>
      <c r="I42" s="175"/>
      <c r="J42" s="175"/>
      <c r="K42" s="176"/>
      <c r="L42" s="206"/>
      <c r="M42" s="207"/>
      <c r="N42" s="208"/>
      <c r="O42" s="153"/>
      <c r="P42" s="190"/>
      <c r="Q42" s="154"/>
      <c r="R42" s="150"/>
      <c r="S42" s="171"/>
      <c r="T42" s="151"/>
    </row>
    <row r="43" spans="2:20" s="24" customFormat="1" ht="12.75" customHeight="1">
      <c r="B43" s="170" t="s">
        <v>138</v>
      </c>
      <c r="C43" s="170"/>
      <c r="D43" s="170"/>
      <c r="E43" s="150"/>
      <c r="F43" s="171"/>
      <c r="G43" s="151"/>
      <c r="H43" s="174"/>
      <c r="I43" s="175"/>
      <c r="J43" s="175"/>
      <c r="K43" s="176"/>
      <c r="L43" s="206"/>
      <c r="M43" s="207"/>
      <c r="N43" s="208"/>
      <c r="O43" s="153"/>
      <c r="P43" s="190"/>
      <c r="Q43" s="154"/>
      <c r="R43" s="150"/>
      <c r="S43" s="171"/>
      <c r="T43" s="151"/>
    </row>
    <row r="44" spans="2:20" s="24" customFormat="1" ht="12.75" customHeight="1">
      <c r="B44" s="170" t="s">
        <v>47</v>
      </c>
      <c r="C44" s="170"/>
      <c r="D44" s="170"/>
      <c r="E44" s="150"/>
      <c r="F44" s="171"/>
      <c r="G44" s="151"/>
      <c r="H44" s="174"/>
      <c r="I44" s="175"/>
      <c r="J44" s="175"/>
      <c r="K44" s="176"/>
      <c r="L44" s="206"/>
      <c r="M44" s="207"/>
      <c r="N44" s="208"/>
      <c r="O44" s="153"/>
      <c r="P44" s="190"/>
      <c r="Q44" s="154"/>
      <c r="R44" s="150"/>
      <c r="S44" s="171"/>
      <c r="T44" s="151"/>
    </row>
    <row r="45" spans="2:20" s="24" customFormat="1" ht="12.75" customHeight="1">
      <c r="B45" s="170" t="s">
        <v>46</v>
      </c>
      <c r="C45" s="170"/>
      <c r="D45" s="170"/>
      <c r="E45" s="150"/>
      <c r="F45" s="171"/>
      <c r="G45" s="151"/>
      <c r="H45" s="174"/>
      <c r="I45" s="175"/>
      <c r="J45" s="175"/>
      <c r="K45" s="176"/>
      <c r="L45" s="206"/>
      <c r="M45" s="207"/>
      <c r="N45" s="208"/>
      <c r="O45" s="153"/>
      <c r="P45" s="190"/>
      <c r="Q45" s="154"/>
      <c r="R45" s="150"/>
      <c r="S45" s="171"/>
      <c r="T45" s="151"/>
    </row>
    <row r="46" spans="2:20" s="24" customFormat="1" ht="12.75" customHeight="1">
      <c r="B46" s="170" t="s">
        <v>149</v>
      </c>
      <c r="C46" s="170"/>
      <c r="D46" s="170"/>
      <c r="E46" s="150"/>
      <c r="F46" s="171"/>
      <c r="G46" s="151"/>
      <c r="H46" s="174"/>
      <c r="I46" s="175"/>
      <c r="J46" s="175"/>
      <c r="K46" s="176"/>
      <c r="L46" s="206"/>
      <c r="M46" s="207"/>
      <c r="N46" s="208"/>
      <c r="O46" s="153"/>
      <c r="P46" s="190"/>
      <c r="Q46" s="154"/>
      <c r="R46" s="150"/>
      <c r="S46" s="171"/>
      <c r="T46" s="151"/>
    </row>
    <row r="47" spans="2:20" s="24" customFormat="1" ht="10.5">
      <c r="B47" s="27"/>
      <c r="C47" s="27"/>
      <c r="D47" s="27"/>
      <c r="E47" s="27"/>
      <c r="F47" s="27"/>
      <c r="G47" s="27"/>
      <c r="H47" s="27"/>
      <c r="I47" s="27"/>
      <c r="J47" s="27"/>
      <c r="K47" s="27"/>
      <c r="L47" s="27"/>
      <c r="M47" s="27"/>
      <c r="N47" s="27"/>
      <c r="O47" s="27"/>
      <c r="P47" s="27"/>
      <c r="Q47" s="27"/>
      <c r="R47" s="27"/>
      <c r="S47" s="27"/>
      <c r="T47" s="27"/>
    </row>
    <row r="48" spans="2:20" s="24" customFormat="1" ht="12.75" customHeight="1">
      <c r="B48" s="209" t="s">
        <v>201</v>
      </c>
      <c r="C48" s="210"/>
      <c r="D48" s="211"/>
      <c r="E48" s="203" t="s">
        <v>8</v>
      </c>
      <c r="F48" s="204"/>
      <c r="G48" s="205"/>
      <c r="H48" s="203" t="s">
        <v>0</v>
      </c>
      <c r="I48" s="204"/>
      <c r="J48" s="204"/>
      <c r="K48" s="205"/>
      <c r="L48" s="203" t="s">
        <v>38</v>
      </c>
      <c r="M48" s="204"/>
      <c r="N48" s="205"/>
      <c r="O48" s="203" t="s">
        <v>39</v>
      </c>
      <c r="P48" s="204"/>
      <c r="Q48" s="205"/>
      <c r="R48" s="203" t="s">
        <v>40</v>
      </c>
      <c r="S48" s="204"/>
      <c r="T48" s="205"/>
    </row>
    <row r="49" spans="2:20" s="24" customFormat="1" ht="12.75" customHeight="1">
      <c r="B49" s="170" t="s">
        <v>45</v>
      </c>
      <c r="C49" s="170"/>
      <c r="D49" s="170"/>
      <c r="E49" s="150"/>
      <c r="F49" s="171"/>
      <c r="G49" s="151"/>
      <c r="H49" s="196"/>
      <c r="I49" s="197"/>
      <c r="J49" s="197"/>
      <c r="K49" s="198"/>
      <c r="L49" s="174"/>
      <c r="M49" s="175"/>
      <c r="N49" s="176"/>
      <c r="O49" s="150"/>
      <c r="P49" s="171"/>
      <c r="Q49" s="151"/>
      <c r="R49" s="153"/>
      <c r="S49" s="190"/>
      <c r="T49" s="154"/>
    </row>
    <row r="50" spans="2:20" s="24" customFormat="1" ht="12.75" customHeight="1">
      <c r="B50" s="170" t="s">
        <v>13</v>
      </c>
      <c r="C50" s="170"/>
      <c r="D50" s="170"/>
      <c r="E50" s="150"/>
      <c r="F50" s="171"/>
      <c r="G50" s="151"/>
      <c r="H50" s="196"/>
      <c r="I50" s="197"/>
      <c r="J50" s="197"/>
      <c r="K50" s="198"/>
      <c r="L50" s="174"/>
      <c r="M50" s="175"/>
      <c r="N50" s="176"/>
      <c r="O50" s="150"/>
      <c r="P50" s="171"/>
      <c r="Q50" s="151"/>
      <c r="R50" s="153"/>
      <c r="S50" s="190"/>
      <c r="T50" s="154"/>
    </row>
    <row r="51" spans="2:20" s="24" customFormat="1" ht="12.75" customHeight="1">
      <c r="B51" s="170" t="s">
        <v>138</v>
      </c>
      <c r="C51" s="170"/>
      <c r="D51" s="170"/>
      <c r="E51" s="150"/>
      <c r="F51" s="171"/>
      <c r="G51" s="151"/>
      <c r="H51" s="196"/>
      <c r="I51" s="197"/>
      <c r="J51" s="197"/>
      <c r="K51" s="198"/>
      <c r="L51" s="174"/>
      <c r="M51" s="175"/>
      <c r="N51" s="176"/>
      <c r="O51" s="150"/>
      <c r="P51" s="171"/>
      <c r="Q51" s="151"/>
      <c r="R51" s="153"/>
      <c r="S51" s="190"/>
      <c r="T51" s="154"/>
    </row>
    <row r="52" spans="2:20" s="24" customFormat="1" ht="12.75" customHeight="1">
      <c r="B52" s="170" t="s">
        <v>48</v>
      </c>
      <c r="C52" s="170"/>
      <c r="D52" s="170"/>
      <c r="E52" s="150"/>
      <c r="F52" s="171"/>
      <c r="G52" s="151"/>
      <c r="H52" s="196"/>
      <c r="I52" s="197"/>
      <c r="J52" s="197"/>
      <c r="K52" s="198"/>
      <c r="L52" s="174"/>
      <c r="M52" s="175"/>
      <c r="N52" s="176"/>
      <c r="O52" s="150"/>
      <c r="P52" s="171"/>
      <c r="Q52" s="151"/>
      <c r="R52" s="153"/>
      <c r="S52" s="190"/>
      <c r="T52" s="154"/>
    </row>
    <row r="53" spans="2:20" s="24" customFormat="1" ht="12.75" customHeight="1">
      <c r="B53" s="170" t="s">
        <v>49</v>
      </c>
      <c r="C53" s="170"/>
      <c r="D53" s="170"/>
      <c r="E53" s="150"/>
      <c r="F53" s="171"/>
      <c r="G53" s="151"/>
      <c r="H53" s="196"/>
      <c r="I53" s="197"/>
      <c r="J53" s="197"/>
      <c r="K53" s="198"/>
      <c r="L53" s="174"/>
      <c r="M53" s="175"/>
      <c r="N53" s="176"/>
      <c r="O53" s="150"/>
      <c r="P53" s="171"/>
      <c r="Q53" s="151"/>
      <c r="R53" s="153"/>
      <c r="S53" s="190"/>
      <c r="T53" s="154"/>
    </row>
    <row r="54" spans="2:20" s="24" customFormat="1" ht="12.75" customHeight="1">
      <c r="B54" s="170" t="s">
        <v>47</v>
      </c>
      <c r="C54" s="170"/>
      <c r="D54" s="170"/>
      <c r="E54" s="150"/>
      <c r="F54" s="171"/>
      <c r="G54" s="151"/>
      <c r="H54" s="196"/>
      <c r="I54" s="197"/>
      <c r="J54" s="197"/>
      <c r="K54" s="198"/>
      <c r="L54" s="174"/>
      <c r="M54" s="175"/>
      <c r="N54" s="176"/>
      <c r="O54" s="150"/>
      <c r="P54" s="171"/>
      <c r="Q54" s="151"/>
      <c r="R54" s="153"/>
      <c r="S54" s="190"/>
      <c r="T54" s="154"/>
    </row>
    <row r="55" spans="1:20" s="8" customFormat="1" ht="12.75" customHeight="1">
      <c r="A55" s="29"/>
      <c r="B55" s="14"/>
      <c r="C55" s="14"/>
      <c r="D55" s="14"/>
      <c r="E55" s="30"/>
      <c r="F55" s="30"/>
      <c r="G55" s="30"/>
      <c r="H55" s="31"/>
      <c r="I55" s="31"/>
      <c r="J55" s="31"/>
      <c r="K55" s="31"/>
      <c r="L55" s="32"/>
      <c r="M55" s="32"/>
      <c r="N55" s="32"/>
      <c r="T55" s="30"/>
    </row>
    <row r="56" spans="1:20" s="8" customFormat="1" ht="12">
      <c r="A56" s="29"/>
      <c r="B56" s="33" t="s">
        <v>55</v>
      </c>
      <c r="C56" s="34"/>
      <c r="D56" s="171"/>
      <c r="E56" s="171"/>
      <c r="F56" s="171"/>
      <c r="G56" s="171"/>
      <c r="H56" s="171"/>
      <c r="I56" s="171"/>
      <c r="J56" s="23"/>
      <c r="K56" s="35"/>
      <c r="L56" s="34"/>
      <c r="M56" s="34"/>
      <c r="N56" s="34"/>
      <c r="O56" s="177"/>
      <c r="P56" s="177"/>
      <c r="Q56" s="177"/>
      <c r="R56" s="177"/>
      <c r="S56" s="177"/>
      <c r="T56" s="178"/>
    </row>
    <row r="57" spans="1:20" s="8" customFormat="1" ht="12">
      <c r="A57" s="29"/>
      <c r="B57" s="193" t="s">
        <v>200</v>
      </c>
      <c r="C57" s="194"/>
      <c r="D57" s="191"/>
      <c r="E57" s="191"/>
      <c r="F57" s="191"/>
      <c r="G57" s="191"/>
      <c r="H57" s="191"/>
      <c r="I57" s="191"/>
      <c r="J57" s="191"/>
      <c r="K57" s="191"/>
      <c r="L57" s="195" t="s">
        <v>4</v>
      </c>
      <c r="M57" s="195"/>
      <c r="N57" s="195"/>
      <c r="O57" s="191"/>
      <c r="P57" s="191"/>
      <c r="Q57" s="191"/>
      <c r="R57" s="191"/>
      <c r="S57" s="191"/>
      <c r="T57" s="192"/>
    </row>
    <row r="58" spans="1:20" s="8" customFormat="1" ht="12">
      <c r="A58" s="29"/>
      <c r="B58" s="199" t="s">
        <v>96</v>
      </c>
      <c r="C58" s="200"/>
      <c r="D58" s="191"/>
      <c r="E58" s="191"/>
      <c r="F58" s="191"/>
      <c r="G58" s="191"/>
      <c r="H58" s="191"/>
      <c r="I58" s="191"/>
      <c r="J58" s="191"/>
      <c r="K58" s="191"/>
      <c r="L58" s="191"/>
      <c r="M58" s="191"/>
      <c r="N58" s="191"/>
      <c r="O58" s="191"/>
      <c r="P58" s="191"/>
      <c r="Q58" s="191"/>
      <c r="R58" s="191"/>
      <c r="S58" s="191"/>
      <c r="T58" s="192"/>
    </row>
    <row r="59" spans="1:20" s="8" customFormat="1" ht="12">
      <c r="A59" s="29"/>
      <c r="B59" s="201"/>
      <c r="C59" s="202"/>
      <c r="D59" s="167"/>
      <c r="E59" s="167"/>
      <c r="F59" s="167"/>
      <c r="G59" s="167"/>
      <c r="H59" s="167"/>
      <c r="I59" s="167"/>
      <c r="J59" s="167"/>
      <c r="K59" s="167"/>
      <c r="L59" s="167"/>
      <c r="M59" s="167"/>
      <c r="N59" s="167"/>
      <c r="O59" s="167"/>
      <c r="P59" s="81" t="s">
        <v>199</v>
      </c>
      <c r="Q59" s="168"/>
      <c r="R59" s="168"/>
      <c r="S59" s="168"/>
      <c r="T59" s="169"/>
    </row>
    <row r="60" spans="2:20" s="123" customFormat="1" ht="12">
      <c r="B60" s="165"/>
      <c r="C60" s="166"/>
      <c r="D60" s="167"/>
      <c r="E60" s="167"/>
      <c r="F60" s="167"/>
      <c r="G60" s="167"/>
      <c r="H60" s="167"/>
      <c r="I60" s="167"/>
      <c r="J60" s="167"/>
      <c r="K60" s="167"/>
      <c r="L60" s="167"/>
      <c r="M60" s="167"/>
      <c r="N60" s="167"/>
      <c r="O60" s="167"/>
      <c r="P60" s="124" t="s">
        <v>199</v>
      </c>
      <c r="Q60" s="168"/>
      <c r="R60" s="168"/>
      <c r="S60" s="168"/>
      <c r="T60" s="169"/>
    </row>
    <row r="61" spans="2:20" s="123" customFormat="1" ht="12">
      <c r="B61" s="125"/>
      <c r="C61" s="126"/>
      <c r="D61" s="159" t="s">
        <v>219</v>
      </c>
      <c r="E61" s="172"/>
      <c r="F61" s="127" t="s">
        <v>220</v>
      </c>
      <c r="G61" s="173"/>
      <c r="H61" s="173"/>
      <c r="I61" s="173"/>
      <c r="J61" s="173"/>
      <c r="K61" s="128"/>
      <c r="L61" s="129" t="s">
        <v>50</v>
      </c>
      <c r="M61" s="129"/>
      <c r="N61" s="119"/>
      <c r="O61" s="119"/>
      <c r="P61" s="124"/>
      <c r="Q61" s="120"/>
      <c r="R61" s="120"/>
      <c r="S61" s="120"/>
      <c r="T61" s="121"/>
    </row>
    <row r="62" spans="2:20" s="123" customFormat="1" ht="12">
      <c r="B62" s="130"/>
      <c r="C62" s="130"/>
      <c r="D62" s="131"/>
      <c r="E62" s="131"/>
      <c r="F62" s="132"/>
      <c r="G62" s="133"/>
      <c r="H62" s="133"/>
      <c r="I62" s="133"/>
      <c r="J62" s="133"/>
      <c r="K62" s="130"/>
      <c r="L62" s="134"/>
      <c r="M62" s="134"/>
      <c r="N62" s="135"/>
      <c r="O62" s="135"/>
      <c r="P62" s="136"/>
      <c r="Q62" s="137"/>
      <c r="R62" s="137"/>
      <c r="S62" s="137"/>
      <c r="T62" s="137"/>
    </row>
    <row r="63" spans="2:20" s="123" customFormat="1" ht="12">
      <c r="B63" s="138" t="s">
        <v>221</v>
      </c>
      <c r="C63" s="139"/>
      <c r="D63" s="162"/>
      <c r="E63" s="186"/>
      <c r="F63" s="159" t="s">
        <v>222</v>
      </c>
      <c r="G63" s="160"/>
      <c r="H63" s="140"/>
      <c r="I63" s="140"/>
      <c r="J63" s="141"/>
      <c r="K63" s="138" t="s">
        <v>223</v>
      </c>
      <c r="L63" s="187"/>
      <c r="M63" s="158"/>
      <c r="N63" s="155" t="s">
        <v>224</v>
      </c>
      <c r="O63" s="156"/>
      <c r="P63" s="142"/>
      <c r="Q63" s="157" t="s">
        <v>225</v>
      </c>
      <c r="R63" s="157"/>
      <c r="S63" s="157"/>
      <c r="T63" s="158"/>
    </row>
    <row r="64" spans="2:20" s="123" customFormat="1" ht="12">
      <c r="B64" s="159" t="s">
        <v>226</v>
      </c>
      <c r="C64" s="160"/>
      <c r="D64" s="160"/>
      <c r="E64" s="157"/>
      <c r="F64" s="157"/>
      <c r="G64" s="158"/>
      <c r="H64" s="155" t="s">
        <v>227</v>
      </c>
      <c r="I64" s="161"/>
      <c r="J64" s="156"/>
      <c r="K64" s="162"/>
      <c r="L64" s="163"/>
      <c r="M64" s="164" t="s">
        <v>228</v>
      </c>
      <c r="N64" s="164"/>
      <c r="O64" s="162"/>
      <c r="P64" s="163"/>
      <c r="Q64" s="161" t="s">
        <v>229</v>
      </c>
      <c r="R64" s="161"/>
      <c r="S64" s="157"/>
      <c r="T64" s="158"/>
    </row>
    <row r="65" spans="2:20" s="143" customFormat="1" ht="12">
      <c r="B65" s="144" t="s">
        <v>18</v>
      </c>
      <c r="C65" s="145"/>
      <c r="D65" s="145"/>
      <c r="E65" s="145"/>
      <c r="F65" s="145"/>
      <c r="G65" s="145"/>
      <c r="H65" s="145"/>
      <c r="I65" s="145"/>
      <c r="J65" s="145"/>
      <c r="K65" s="145"/>
      <c r="L65" s="145"/>
      <c r="M65" s="145"/>
      <c r="N65" s="145"/>
      <c r="O65" s="145"/>
      <c r="P65" s="145"/>
      <c r="Q65" s="145"/>
      <c r="R65" s="145"/>
      <c r="S65" s="145"/>
      <c r="T65" s="145"/>
    </row>
    <row r="66" spans="2:20" s="143" customFormat="1" ht="12">
      <c r="B66" s="146"/>
      <c r="C66" s="188" t="s">
        <v>142</v>
      </c>
      <c r="D66" s="189"/>
      <c r="E66" s="146" t="s">
        <v>5</v>
      </c>
      <c r="F66" s="179" t="s">
        <v>137</v>
      </c>
      <c r="G66" s="179"/>
      <c r="H66" s="179" t="s">
        <v>136</v>
      </c>
      <c r="I66" s="179"/>
      <c r="J66" s="179"/>
      <c r="K66" s="188" t="s">
        <v>144</v>
      </c>
      <c r="L66" s="189"/>
      <c r="M66" s="188" t="s">
        <v>145</v>
      </c>
      <c r="N66" s="189"/>
      <c r="O66" s="188" t="s">
        <v>146</v>
      </c>
      <c r="P66" s="189"/>
      <c r="Q66" s="179" t="s">
        <v>41</v>
      </c>
      <c r="R66" s="179"/>
      <c r="S66" s="179" t="s">
        <v>161</v>
      </c>
      <c r="T66" s="179"/>
    </row>
    <row r="67" spans="2:20" s="143" customFormat="1" ht="12">
      <c r="B67" s="148" t="s">
        <v>230</v>
      </c>
      <c r="C67" s="150"/>
      <c r="D67" s="151"/>
      <c r="E67" s="147"/>
      <c r="F67" s="152"/>
      <c r="G67" s="152"/>
      <c r="H67" s="149"/>
      <c r="I67" s="149"/>
      <c r="J67" s="149"/>
      <c r="K67" s="153"/>
      <c r="L67" s="154"/>
      <c r="M67" s="153"/>
      <c r="N67" s="154"/>
      <c r="O67" s="153"/>
      <c r="P67" s="154"/>
      <c r="Q67" s="149"/>
      <c r="R67" s="149"/>
      <c r="S67" s="149"/>
      <c r="T67" s="149"/>
    </row>
    <row r="68" spans="2:20" s="143" customFormat="1" ht="12">
      <c r="B68" s="148" t="s">
        <v>231</v>
      </c>
      <c r="C68" s="150"/>
      <c r="D68" s="151"/>
      <c r="E68" s="147"/>
      <c r="F68" s="152"/>
      <c r="G68" s="152"/>
      <c r="H68" s="149"/>
      <c r="I68" s="149"/>
      <c r="J68" s="149"/>
      <c r="K68" s="153"/>
      <c r="L68" s="154"/>
      <c r="M68" s="153"/>
      <c r="N68" s="154"/>
      <c r="O68" s="153"/>
      <c r="P68" s="154"/>
      <c r="Q68" s="149"/>
      <c r="R68" s="149"/>
      <c r="S68" s="149"/>
      <c r="T68" s="149"/>
    </row>
    <row r="69" spans="2:20" s="143" customFormat="1" ht="12">
      <c r="B69" s="148" t="s">
        <v>232</v>
      </c>
      <c r="C69" s="150"/>
      <c r="D69" s="151"/>
      <c r="E69" s="147"/>
      <c r="F69" s="152"/>
      <c r="G69" s="152"/>
      <c r="H69" s="149"/>
      <c r="I69" s="149"/>
      <c r="J69" s="149"/>
      <c r="K69" s="153"/>
      <c r="L69" s="154"/>
      <c r="M69" s="153"/>
      <c r="N69" s="154"/>
      <c r="O69" s="153"/>
      <c r="P69" s="154"/>
      <c r="Q69" s="149"/>
      <c r="R69" s="149"/>
      <c r="S69" s="149"/>
      <c r="T69" s="149"/>
    </row>
    <row r="70" spans="2:20" ht="12">
      <c r="B70" s="37" t="s">
        <v>56</v>
      </c>
      <c r="C70" s="150"/>
      <c r="D70" s="151"/>
      <c r="E70" s="45"/>
      <c r="F70" s="152"/>
      <c r="G70" s="152"/>
      <c r="H70" s="149"/>
      <c r="I70" s="149"/>
      <c r="J70" s="149"/>
      <c r="K70" s="153"/>
      <c r="L70" s="154"/>
      <c r="M70" s="153"/>
      <c r="N70" s="154"/>
      <c r="O70" s="150"/>
      <c r="P70" s="151"/>
      <c r="Q70" s="149"/>
      <c r="R70" s="149"/>
      <c r="S70" s="149"/>
      <c r="T70" s="149"/>
    </row>
    <row r="71" spans="2:20" ht="12">
      <c r="B71" s="37" t="s">
        <v>57</v>
      </c>
      <c r="C71" s="150"/>
      <c r="D71" s="151"/>
      <c r="E71" s="45"/>
      <c r="F71" s="152"/>
      <c r="G71" s="152"/>
      <c r="H71" s="149"/>
      <c r="I71" s="149"/>
      <c r="J71" s="149"/>
      <c r="K71" s="153"/>
      <c r="L71" s="154"/>
      <c r="M71" s="153"/>
      <c r="N71" s="154"/>
      <c r="O71" s="150"/>
      <c r="P71" s="151"/>
      <c r="Q71" s="149"/>
      <c r="R71" s="149"/>
      <c r="S71" s="149"/>
      <c r="T71" s="149"/>
    </row>
    <row r="72" spans="2:20" ht="12">
      <c r="B72" s="37" t="s">
        <v>139</v>
      </c>
      <c r="C72" s="150"/>
      <c r="D72" s="151"/>
      <c r="E72" s="45"/>
      <c r="F72" s="152"/>
      <c r="G72" s="152"/>
      <c r="H72" s="149"/>
      <c r="I72" s="149"/>
      <c r="J72" s="149"/>
      <c r="K72" s="153"/>
      <c r="L72" s="154"/>
      <c r="M72" s="153"/>
      <c r="N72" s="154"/>
      <c r="O72" s="150"/>
      <c r="P72" s="151"/>
      <c r="Q72" s="149"/>
      <c r="R72" s="149"/>
      <c r="S72" s="149"/>
      <c r="T72" s="149"/>
    </row>
    <row r="74" spans="2:20" ht="12.75">
      <c r="B74" s="283" t="s">
        <v>214</v>
      </c>
      <c r="C74" s="284"/>
      <c r="D74" s="284"/>
      <c r="E74" s="284"/>
      <c r="F74" s="284"/>
      <c r="G74" s="284"/>
      <c r="H74" s="284"/>
      <c r="I74" s="284"/>
      <c r="J74" s="284"/>
      <c r="K74" s="284"/>
      <c r="L74" s="284"/>
      <c r="M74" s="284"/>
      <c r="N74" s="284"/>
      <c r="O74" s="284"/>
      <c r="P74" s="284"/>
      <c r="Q74" s="284"/>
      <c r="R74" s="284"/>
      <c r="S74" s="284"/>
      <c r="T74" s="285"/>
    </row>
    <row r="65421" spans="237:253" ht="12">
      <c r="IC65421" s="4" t="str">
        <f>B15</f>
        <v>JUNIOR OFFICER (COC)</v>
      </c>
      <c r="II65421" s="36" t="s">
        <v>167</v>
      </c>
      <c r="IJ65421" s="36" t="s">
        <v>153</v>
      </c>
      <c r="IL65421" s="39" t="s">
        <v>160</v>
      </c>
      <c r="IM65421" s="38" t="s">
        <v>58</v>
      </c>
      <c r="IN65421" s="36" t="s">
        <v>153</v>
      </c>
      <c r="IO65421" s="38" t="s">
        <v>58</v>
      </c>
      <c r="IP65421" s="39" t="s">
        <v>51</v>
      </c>
      <c r="IQ65421" s="36" t="s">
        <v>27</v>
      </c>
      <c r="IS65421" s="40" t="s">
        <v>20</v>
      </c>
    </row>
    <row r="65422" spans="243:253" ht="12">
      <c r="II65422" s="36" t="s">
        <v>176</v>
      </c>
      <c r="IJ65422" s="36" t="s">
        <v>170</v>
      </c>
      <c r="IL65422" s="39" t="s">
        <v>143</v>
      </c>
      <c r="IM65422" s="38" t="s">
        <v>59</v>
      </c>
      <c r="IN65422" s="36" t="s">
        <v>154</v>
      </c>
      <c r="IO65422" s="38" t="s">
        <v>59</v>
      </c>
      <c r="IP65422" s="39" t="s">
        <v>52</v>
      </c>
      <c r="IQ65422" s="36" t="s">
        <v>31</v>
      </c>
      <c r="IS65422" s="40" t="s">
        <v>129</v>
      </c>
    </row>
    <row r="65423" spans="243:253" ht="12">
      <c r="II65423" s="36" t="s">
        <v>177</v>
      </c>
      <c r="IJ65423" s="36" t="s">
        <v>152</v>
      </c>
      <c r="IM65423" s="39" t="s">
        <v>158</v>
      </c>
      <c r="IN65423" s="36" t="s">
        <v>155</v>
      </c>
      <c r="IP65423" s="39" t="s">
        <v>53</v>
      </c>
      <c r="IQ65423" s="39" t="s">
        <v>44</v>
      </c>
      <c r="IS65423" s="40" t="s">
        <v>21</v>
      </c>
    </row>
    <row r="65424" spans="243:253" ht="12">
      <c r="II65424" s="36" t="s">
        <v>26</v>
      </c>
      <c r="IJ65424" s="36" t="s">
        <v>171</v>
      </c>
      <c r="IN65424" s="36" t="s">
        <v>156</v>
      </c>
      <c r="IP65424" s="39" t="s">
        <v>54</v>
      </c>
      <c r="IQ65424" s="39" t="s">
        <v>135</v>
      </c>
      <c r="IS65424" s="40" t="s">
        <v>130</v>
      </c>
    </row>
    <row r="65425" spans="244:253" ht="12">
      <c r="IJ65425" s="36" t="s">
        <v>172</v>
      </c>
      <c r="IN65425" s="36" t="s">
        <v>152</v>
      </c>
      <c r="IQ65425" s="39" t="s">
        <v>157</v>
      </c>
      <c r="IS65425" s="40" t="s">
        <v>131</v>
      </c>
    </row>
    <row r="65426" spans="244:253" ht="12">
      <c r="IJ65426" s="36" t="s">
        <v>173</v>
      </c>
      <c r="IN65426" s="36" t="s">
        <v>26</v>
      </c>
      <c r="IQ65426" s="36" t="s">
        <v>29</v>
      </c>
      <c r="IS65426" s="40" t="s">
        <v>132</v>
      </c>
    </row>
    <row r="65427" spans="244:253" ht="12">
      <c r="IJ65427" s="36" t="s">
        <v>174</v>
      </c>
      <c r="IQ65427" s="36" t="s">
        <v>30</v>
      </c>
      <c r="IS65427" s="40" t="s">
        <v>22</v>
      </c>
    </row>
    <row r="65428" spans="244:253" ht="12">
      <c r="IJ65428" s="36" t="s">
        <v>175</v>
      </c>
      <c r="IQ65428" s="36" t="s">
        <v>28</v>
      </c>
      <c r="IS65428" s="40" t="s">
        <v>23</v>
      </c>
    </row>
    <row r="65429" spans="244:253" ht="12">
      <c r="IJ65429" s="36" t="s">
        <v>26</v>
      </c>
      <c r="IQ65429" s="36" t="s">
        <v>26</v>
      </c>
      <c r="IS65429" s="40" t="s">
        <v>109</v>
      </c>
    </row>
    <row r="65430" ht="12">
      <c r="IS65430" s="40" t="s">
        <v>110</v>
      </c>
    </row>
    <row r="65431" ht="12">
      <c r="IS65431" s="40" t="s">
        <v>111</v>
      </c>
    </row>
    <row r="65432" ht="12">
      <c r="IS65432" s="40" t="s">
        <v>237</v>
      </c>
    </row>
    <row r="65433" ht="12">
      <c r="IS65433" s="40" t="s">
        <v>238</v>
      </c>
    </row>
    <row r="65434" ht="12">
      <c r="IS65434" s="40" t="s">
        <v>134</v>
      </c>
    </row>
    <row r="65435" ht="12">
      <c r="IS65435" s="40" t="s">
        <v>24</v>
      </c>
    </row>
    <row r="65436" ht="12">
      <c r="IS65436" s="40" t="s">
        <v>25</v>
      </c>
    </row>
    <row r="65437" ht="12">
      <c r="IS65437" s="41" t="s">
        <v>151</v>
      </c>
    </row>
    <row r="65438" ht="12">
      <c r="IS65438" s="40"/>
    </row>
    <row r="65439" ht="12">
      <c r="IS65439" s="40"/>
    </row>
    <row r="65440" ht="12">
      <c r="IS65440" s="40"/>
    </row>
    <row r="65441" ht="12">
      <c r="IS65441" s="40"/>
    </row>
    <row r="65442" ht="12">
      <c r="IS65442" s="40"/>
    </row>
    <row r="65443" ht="12">
      <c r="IS65443" s="40"/>
    </row>
    <row r="65444" ht="12">
      <c r="IS65444" s="40"/>
    </row>
    <row r="65445" ht="12">
      <c r="IS65445" s="40"/>
    </row>
    <row r="65446" ht="12">
      <c r="IS65446" s="40"/>
    </row>
    <row r="65447" ht="12">
      <c r="IS65447" s="40"/>
    </row>
    <row r="65448" ht="12">
      <c r="IS65448" s="40"/>
    </row>
    <row r="65449" ht="12">
      <c r="IS65449" s="40"/>
    </row>
    <row r="65450" ht="12">
      <c r="IS65450" s="40"/>
    </row>
    <row r="65451" ht="12">
      <c r="IS65451" s="40"/>
    </row>
    <row r="65452" ht="12">
      <c r="IS65452" s="40"/>
    </row>
    <row r="65453" ht="12">
      <c r="IS65453" s="40"/>
    </row>
    <row r="65454" ht="12">
      <c r="IS65454" s="40"/>
    </row>
    <row r="65455" ht="12">
      <c r="IS65455" s="40"/>
    </row>
    <row r="65456" ht="12">
      <c r="IS65456" s="40"/>
    </row>
    <row r="65457" ht="12">
      <c r="IS65457" s="40"/>
    </row>
    <row r="65458" ht="12">
      <c r="IS65458" s="40"/>
    </row>
    <row r="65459" ht="12">
      <c r="IS65459" s="40"/>
    </row>
    <row r="65460" ht="12">
      <c r="IS65460" s="40"/>
    </row>
    <row r="65461" ht="12">
      <c r="IS65461" s="40"/>
    </row>
    <row r="65462" ht="12">
      <c r="IS65462" s="40"/>
    </row>
    <row r="65463" ht="12">
      <c r="IS65463" s="40"/>
    </row>
    <row r="65464" ht="12">
      <c r="IS65464" s="40"/>
    </row>
    <row r="65465" ht="12">
      <c r="IS65465" s="40"/>
    </row>
    <row r="65466" ht="12">
      <c r="IS65466" s="40"/>
    </row>
    <row r="65467" ht="12">
      <c r="IS65467" s="40"/>
    </row>
    <row r="65468" ht="12">
      <c r="IS65468" s="40"/>
    </row>
    <row r="65469" ht="12">
      <c r="IS65469" s="40"/>
    </row>
    <row r="65470" ht="12">
      <c r="IS65470" s="40"/>
    </row>
    <row r="65471" ht="12">
      <c r="IS65471" s="40"/>
    </row>
    <row r="65472" ht="12">
      <c r="IS65472" s="40"/>
    </row>
    <row r="65473" ht="12">
      <c r="IS65473" s="40"/>
    </row>
    <row r="65474" ht="12">
      <c r="IS65474" s="40"/>
    </row>
    <row r="65475" ht="12">
      <c r="IS65475" s="40"/>
    </row>
    <row r="65476" ht="12">
      <c r="IS65476" s="40"/>
    </row>
  </sheetData>
  <sheetProtection password="E925" sheet="1"/>
  <mergeCells count="256">
    <mergeCell ref="B74:T74"/>
    <mergeCell ref="Q72:R72"/>
    <mergeCell ref="C72:D72"/>
    <mergeCell ref="F72:G72"/>
    <mergeCell ref="H72:J72"/>
    <mergeCell ref="K71:L71"/>
    <mergeCell ref="M71:N71"/>
    <mergeCell ref="K72:L72"/>
    <mergeCell ref="M72:N72"/>
    <mergeCell ref="K68:L68"/>
    <mergeCell ref="M68:N68"/>
    <mergeCell ref="B42:D42"/>
    <mergeCell ref="E38:G38"/>
    <mergeCell ref="H41:K41"/>
    <mergeCell ref="O68:P68"/>
    <mergeCell ref="C71:D71"/>
    <mergeCell ref="B17:G17"/>
    <mergeCell ref="H21:L21"/>
    <mergeCell ref="H71:J71"/>
    <mergeCell ref="H16:L16"/>
    <mergeCell ref="B45:D45"/>
    <mergeCell ref="L38:N38"/>
    <mergeCell ref="E46:G46"/>
    <mergeCell ref="F68:G68"/>
    <mergeCell ref="H68:J68"/>
    <mergeCell ref="R33:S33"/>
    <mergeCell ref="B5:P5"/>
    <mergeCell ref="E45:G45"/>
    <mergeCell ref="H45:K45"/>
    <mergeCell ref="L45:N45"/>
    <mergeCell ref="O45:Q45"/>
    <mergeCell ref="B18:G18"/>
    <mergeCell ref="R45:T45"/>
    <mergeCell ref="H66:J66"/>
    <mergeCell ref="Q66:R66"/>
    <mergeCell ref="O33:Q33"/>
    <mergeCell ref="H33:K33"/>
    <mergeCell ref="O38:Q38"/>
    <mergeCell ref="H36:K36"/>
    <mergeCell ref="L36:N36"/>
    <mergeCell ref="O36:Q36"/>
    <mergeCell ref="N28:T28"/>
    <mergeCell ref="M14:T14"/>
    <mergeCell ref="H14:L14"/>
    <mergeCell ref="H15:L15"/>
    <mergeCell ref="B20:G20"/>
    <mergeCell ref="R34:S34"/>
    <mergeCell ref="L33:N33"/>
    <mergeCell ref="L34:N34"/>
    <mergeCell ref="M18:T18"/>
    <mergeCell ref="B27:F27"/>
    <mergeCell ref="H20:L20"/>
    <mergeCell ref="F71:G71"/>
    <mergeCell ref="H67:J67"/>
    <mergeCell ref="H70:J70"/>
    <mergeCell ref="B26:J26"/>
    <mergeCell ref="L26:T26"/>
    <mergeCell ref="C67:D67"/>
    <mergeCell ref="B25:J25"/>
    <mergeCell ref="L25:T25"/>
    <mergeCell ref="M21:T21"/>
    <mergeCell ref="C70:D70"/>
    <mergeCell ref="B35:D35"/>
    <mergeCell ref="B28:C28"/>
    <mergeCell ref="S27:T27"/>
    <mergeCell ref="B14:G14"/>
    <mergeCell ref="B11:T11"/>
    <mergeCell ref="M13:T13"/>
    <mergeCell ref="Q24:R24"/>
    <mergeCell ref="O34:Q34"/>
    <mergeCell ref="E33:G33"/>
    <mergeCell ref="L35:N35"/>
    <mergeCell ref="L24:P24"/>
    <mergeCell ref="B24:K24"/>
    <mergeCell ref="B31:I31"/>
    <mergeCell ref="J31:T31"/>
    <mergeCell ref="L27:P27"/>
    <mergeCell ref="D29:J29"/>
    <mergeCell ref="H27:J27"/>
    <mergeCell ref="D28:J28"/>
    <mergeCell ref="L28:M28"/>
    <mergeCell ref="M16:T16"/>
    <mergeCell ref="B15:G15"/>
    <mergeCell ref="L29:M29"/>
    <mergeCell ref="N29:T29"/>
    <mergeCell ref="B29:C29"/>
    <mergeCell ref="B10:T10"/>
    <mergeCell ref="B21:G21"/>
    <mergeCell ref="H19:L19"/>
    <mergeCell ref="M19:T19"/>
    <mergeCell ref="M20:T20"/>
    <mergeCell ref="Q1:T5"/>
    <mergeCell ref="B8:T8"/>
    <mergeCell ref="B6:T6"/>
    <mergeCell ref="B7:T7"/>
    <mergeCell ref="S24:T24"/>
    <mergeCell ref="R35:T36"/>
    <mergeCell ref="H35:K35"/>
    <mergeCell ref="B9:T9"/>
    <mergeCell ref="H18:L18"/>
    <mergeCell ref="M15:T15"/>
    <mergeCell ref="R38:T38"/>
    <mergeCell ref="H40:K40"/>
    <mergeCell ref="H34:K34"/>
    <mergeCell ref="H38:K38"/>
    <mergeCell ref="B33:D33"/>
    <mergeCell ref="B36:D36"/>
    <mergeCell ref="E36:G36"/>
    <mergeCell ref="E34:G34"/>
    <mergeCell ref="B34:D34"/>
    <mergeCell ref="E35:G35"/>
    <mergeCell ref="B37:D37"/>
    <mergeCell ref="E40:G40"/>
    <mergeCell ref="H42:K42"/>
    <mergeCell ref="R42:T42"/>
    <mergeCell ref="R40:T40"/>
    <mergeCell ref="O40:Q40"/>
    <mergeCell ref="B38:D38"/>
    <mergeCell ref="B41:D41"/>
    <mergeCell ref="O41:Q41"/>
    <mergeCell ref="O42:Q42"/>
    <mergeCell ref="B40:D40"/>
    <mergeCell ref="O35:Q35"/>
    <mergeCell ref="O43:Q43"/>
    <mergeCell ref="O44:Q44"/>
    <mergeCell ref="O46:Q46"/>
    <mergeCell ref="R43:T43"/>
    <mergeCell ref="L40:N40"/>
    <mergeCell ref="L41:N41"/>
    <mergeCell ref="L42:N42"/>
    <mergeCell ref="R44:T44"/>
    <mergeCell ref="R46:T46"/>
    <mergeCell ref="R41:T41"/>
    <mergeCell ref="B44:D44"/>
    <mergeCell ref="H44:K44"/>
    <mergeCell ref="L44:N44"/>
    <mergeCell ref="E41:G41"/>
    <mergeCell ref="E42:G42"/>
    <mergeCell ref="B43:D43"/>
    <mergeCell ref="H43:K43"/>
    <mergeCell ref="E44:G44"/>
    <mergeCell ref="L43:N43"/>
    <mergeCell ref="E43:G43"/>
    <mergeCell ref="H46:K46"/>
    <mergeCell ref="L46:N46"/>
    <mergeCell ref="B48:D48"/>
    <mergeCell ref="E48:G48"/>
    <mergeCell ref="H48:K48"/>
    <mergeCell ref="L48:N48"/>
    <mergeCell ref="O48:Q48"/>
    <mergeCell ref="R48:T48"/>
    <mergeCell ref="B46:D46"/>
    <mergeCell ref="O49:Q49"/>
    <mergeCell ref="R49:T49"/>
    <mergeCell ref="B50:D50"/>
    <mergeCell ref="E50:G50"/>
    <mergeCell ref="H50:K50"/>
    <mergeCell ref="L50:N50"/>
    <mergeCell ref="O50:Q50"/>
    <mergeCell ref="R50:T50"/>
    <mergeCell ref="B49:D49"/>
    <mergeCell ref="E49:G49"/>
    <mergeCell ref="B51:D51"/>
    <mergeCell ref="E51:G51"/>
    <mergeCell ref="H51:K51"/>
    <mergeCell ref="L51:N51"/>
    <mergeCell ref="H49:K49"/>
    <mergeCell ref="L49:N49"/>
    <mergeCell ref="R51:T51"/>
    <mergeCell ref="H53:K53"/>
    <mergeCell ref="L53:N53"/>
    <mergeCell ref="O53:Q53"/>
    <mergeCell ref="R53:T53"/>
    <mergeCell ref="O51:Q51"/>
    <mergeCell ref="H52:K52"/>
    <mergeCell ref="L52:N52"/>
    <mergeCell ref="O52:Q52"/>
    <mergeCell ref="R52:T52"/>
    <mergeCell ref="B58:C58"/>
    <mergeCell ref="D58:T58"/>
    <mergeCell ref="B59:C59"/>
    <mergeCell ref="C66:D66"/>
    <mergeCell ref="Q70:R70"/>
    <mergeCell ref="Q67:R67"/>
    <mergeCell ref="F66:G66"/>
    <mergeCell ref="Q68:R68"/>
    <mergeCell ref="S68:T68"/>
    <mergeCell ref="C68:D68"/>
    <mergeCell ref="B57:C57"/>
    <mergeCell ref="D57:K57"/>
    <mergeCell ref="L57:N57"/>
    <mergeCell ref="D59:O59"/>
    <mergeCell ref="Q59:T59"/>
    <mergeCell ref="B52:D52"/>
    <mergeCell ref="E52:G52"/>
    <mergeCell ref="B54:D54"/>
    <mergeCell ref="E54:G54"/>
    <mergeCell ref="H54:K54"/>
    <mergeCell ref="D56:I56"/>
    <mergeCell ref="O70:P70"/>
    <mergeCell ref="O71:P71"/>
    <mergeCell ref="K66:L66"/>
    <mergeCell ref="K67:L67"/>
    <mergeCell ref="K70:L70"/>
    <mergeCell ref="M66:N66"/>
    <mergeCell ref="F67:G67"/>
    <mergeCell ref="F70:G70"/>
    <mergeCell ref="O57:T57"/>
    <mergeCell ref="M67:N67"/>
    <mergeCell ref="M70:N70"/>
    <mergeCell ref="O72:P72"/>
    <mergeCell ref="Q71:R71"/>
    <mergeCell ref="O66:P66"/>
    <mergeCell ref="R54:T54"/>
    <mergeCell ref="S67:T67"/>
    <mergeCell ref="S70:T70"/>
    <mergeCell ref="S71:T71"/>
    <mergeCell ref="S72:T72"/>
    <mergeCell ref="S66:T66"/>
    <mergeCell ref="O67:P67"/>
    <mergeCell ref="E37:G37"/>
    <mergeCell ref="H37:K37"/>
    <mergeCell ref="L37:N37"/>
    <mergeCell ref="O37:Q37"/>
    <mergeCell ref="R37:T37"/>
    <mergeCell ref="D63:E63"/>
    <mergeCell ref="F63:G63"/>
    <mergeCell ref="L63:M63"/>
    <mergeCell ref="B60:C60"/>
    <mergeCell ref="D60:O60"/>
    <mergeCell ref="Q60:T60"/>
    <mergeCell ref="B53:D53"/>
    <mergeCell ref="E53:G53"/>
    <mergeCell ref="D61:E61"/>
    <mergeCell ref="G61:J61"/>
    <mergeCell ref="L54:N54"/>
    <mergeCell ref="O54:Q54"/>
    <mergeCell ref="O56:T56"/>
    <mergeCell ref="N63:O63"/>
    <mergeCell ref="Q63:T63"/>
    <mergeCell ref="B64:D64"/>
    <mergeCell ref="E64:G64"/>
    <mergeCell ref="H64:J64"/>
    <mergeCell ref="K64:L64"/>
    <mergeCell ref="M64:N64"/>
    <mergeCell ref="O64:P64"/>
    <mergeCell ref="Q64:R64"/>
    <mergeCell ref="S64:T64"/>
    <mergeCell ref="Q69:R69"/>
    <mergeCell ref="S69:T69"/>
    <mergeCell ref="C69:D69"/>
    <mergeCell ref="F69:G69"/>
    <mergeCell ref="H69:J69"/>
    <mergeCell ref="K69:L69"/>
    <mergeCell ref="M69:N69"/>
    <mergeCell ref="O69:P69"/>
  </mergeCells>
  <dataValidations count="40">
    <dataValidation type="date" operator="greaterThan" allowBlank="1" showErrorMessage="1" errorTitle="Invalid Date" error="Please check the Date entered. Date format has to be DD-MMM-YY, e.g. 31-Jan-08..." sqref="M19 M22">
      <formula1>1</formula1>
    </dataValidation>
    <dataValidation type="whole" allowBlank="1" showInputMessage="1" showErrorMessage="1" errorTitle="Invalid Entry" error="Please check and make a valid Entry without space..." sqref="H27:J27 S27:T27">
      <formula1>1</formula1>
      <formula2>999999999999</formula2>
    </dataValidation>
    <dataValidation type="date" operator="greaterThan" allowBlank="1" showInputMessage="1" showErrorMessage="1" promptTitle="Date Format" prompt="Date format has to be DD-MMM-YY, e.g. 31-Jan-08..." errorTitle="Invalid Date" error="Please check the Date entered. Date format has to be DD-MMM-YY, e.g. 31-Jan-08..." sqref="L49:N54 R49:T54 H34:K38 O41:Q46 H41:K46 O34:Q38 F67:G72 K67:K72">
      <formula1>1</formula1>
    </dataValidation>
    <dataValidation type="whole" operator="lessThan" allowBlank="1" showErrorMessage="1" errorTitle="Invalid Entry" error="Please make valid Numeric entry without Space..." sqref="R34:S34">
      <formula1>999</formula1>
    </dataValidation>
    <dataValidation type="date" operator="greaterThan" allowBlank="1" showInputMessage="1" showErrorMessage="1" prompt="Date format has to be DD-MMM-YY, e.g. 31-Jan-08..." errorTitle="Invalid Date" error="Please check the Date entered. Date format has to be DD-MMM-YY, e.g. 31-Jan-08..." sqref="O67:P69">
      <formula1>1</formula1>
    </dataValidation>
    <dataValidation type="list" allowBlank="1" showErrorMessage="1" errorTitle="Invalid Rank" error="Please Enter / Select a valid Opion from the List..." sqref="B18:G18">
      <formula1>$IO$65421:$IO$65422</formula1>
    </dataValidation>
    <dataValidation type="list" allowBlank="1" showInputMessage="1" showErrorMessage="1" errorTitle="Invalid Section" error="Please Enter / Select a valid Reference Opion from the List..." sqref="J31:T31">
      <formula1>$IQ$65421:$IQ$65429</formula1>
    </dataValidation>
    <dataValidation type="list" allowBlank="1" showErrorMessage="1" errorTitle="Invalid Entry" error="Please Enter / Select a valid option from the List..." sqref="M18:T18">
      <formula1>$IN$65421:$IN$65426</formula1>
    </dataValidation>
    <dataValidation type="list" allowBlank="1" showErrorMessage="1" errorTitle="Invalid Entry" error="Please Enter / Select a valid Option from the List..." sqref="T34 Q67:T72">
      <formula1>$IM$65421:$IM$65423</formula1>
    </dataValidation>
    <dataValidation type="list" allowBlank="1" showErrorMessage="1" errorTitle="Invalid Rank" error="Please Enter / Select a valid Status type from the List..." sqref="D56:I56">
      <formula1>$IP$65421:$IP$65424</formula1>
    </dataValidation>
    <dataValidation type="list" allowBlank="1" showErrorMessage="1" errorTitle="Invalid Entry" error="Please Enter / Select a valid Option from the List..." sqref="E70:E72">
      <formula1>$IL$65421:$IL$65422</formula1>
    </dataValidation>
    <dataValidation type="list" allowBlank="1" showErrorMessage="1" errorTitle="Invalid Rank" error="Please Enter / Select a valid Rank Name from the List..." sqref="B15:G15">
      <formula1>$IS$65421:$IS$65437</formula1>
    </dataValidation>
    <dataValidation type="custom" allowBlank="1" showErrorMessage="1" errorTitle="Invalid Name" error="Please enter a valid Name..." sqref="M14:T14">
      <formula1>(COUNT(MATCH(CODE(MID(M14,ROW(INDIRECT("1:"&amp;LEN(M14))),1)),ROW(47:55),0)))=0</formula1>
    </dataValidation>
    <dataValidation type="custom" allowBlank="1" showErrorMessage="1" errorTitle="Invalid Entry" error="Please enter a valid Name..." sqref="M15:T15">
      <formula1>(COUNT(MATCH(CODE(MID(M15,ROW(INDIRECT("1:"&amp;LEN(M15))),1)),ROW(47:55),0)))=0</formula1>
    </dataValidation>
    <dataValidation type="custom" allowBlank="1" showErrorMessage="1" errorTitle="Invalid Entry" error="Please enter a valid Name..." sqref="M16:T16">
      <formula1>(COUNT(MATCH(CODE(MID(M16,ROW(INDIRECT("1:"&amp;LEN(M16))),1)),ROW(47:55),0)))=0</formula1>
    </dataValidation>
    <dataValidation type="custom" allowBlank="1" showErrorMessage="1" errorTitle="Invalid Entry" error="Please enter a valid Place of Birth..." sqref="M20:T20">
      <formula1>(COUNT(MATCH(CODE(MID(M20,ROW(INDIRECT("1:"&amp;LEN(M20))),1)),ROW(47:55),0)))=0</formula1>
    </dataValidation>
    <dataValidation type="custom" allowBlank="1" showErrorMessage="1" errorTitle="Invalid Entry" error="Please enter a valid Nearest Airport Name..." sqref="D29:J29">
      <formula1>(COUNT(MATCH(CODE(MID(D29,ROW(INDIRECT("1:"&amp;LEN(D29))),1)),ROW(47:55),0)))=0</formula1>
    </dataValidation>
    <dataValidation type="custom" allowBlank="1" showErrorMessage="1" errorTitle="Invalid Entry" error="Please Input a valid Entry Data..." sqref="L34:N34">
      <formula1>(COUNT(MATCH(CODE(MID(L34,ROW(INDIRECT("1:"&amp;LEN(L34))),1)),ROW(47:55),0)))=0</formula1>
    </dataValidation>
    <dataValidation type="custom" allowBlank="1" showErrorMessage="1" errorTitle="Invalid Entry" error="Please Input a valid Entry Data..." sqref="L35:N36">
      <formula1>(COUNT(MATCH(CODE(MID(L35,ROW(INDIRECT("1:"&amp;LEN(L35))),1)),ROW(47:55),0)))=0</formula1>
    </dataValidation>
    <dataValidation type="custom" allowBlank="1" showErrorMessage="1" errorTitle="Invalid Entry" error="Please Input a valid Entry Data..." sqref="L41:N41">
      <formula1>(COUNT(MATCH(CODE(MID(L41,ROW(INDIRECT("1:"&amp;LEN(L41))),1)),ROW(47:55),0)))=0</formula1>
    </dataValidation>
    <dataValidation type="custom" allowBlank="1" showErrorMessage="1" errorTitle="Invalid Entry" error="Please Input a valid Entry Data..." sqref="L42:N42">
      <formula1>(COUNT(MATCH(CODE(MID(L42,ROW(INDIRECT("1:"&amp;LEN(L42))),1)),ROW(47:55),0)))=0</formula1>
    </dataValidation>
    <dataValidation type="custom" allowBlank="1" showErrorMessage="1" errorTitle="Invalid Entry" error="Please Input a valid Entry Data..." sqref="L43:N43">
      <formula1>(COUNT(MATCH(CODE(MID(L43,ROW(INDIRECT("1:"&amp;LEN(L43))),1)),ROW(47:55),0)))=0</formula1>
    </dataValidation>
    <dataValidation type="custom" allowBlank="1" showErrorMessage="1" errorTitle="Invalid Entry" error="Please Input a valid Entry Data..." sqref="L44:N44">
      <formula1>(COUNT(MATCH(CODE(MID(L44,ROW(INDIRECT("1:"&amp;LEN(L44))),1)),ROW(47:55),0)))=0</formula1>
    </dataValidation>
    <dataValidation type="custom" allowBlank="1" showErrorMessage="1" errorTitle="Invalid Entry" error="Please Input a valid Entry Data..." sqref="L45:N46">
      <formula1>(COUNT(MATCH(CODE(MID(L45,ROW(INDIRECT("1:"&amp;LEN(L45))),1)),ROW(46:54),0)))=0</formula1>
    </dataValidation>
    <dataValidation type="custom" allowBlank="1" showErrorMessage="1" errorTitle="Invalid Entry" error="Please Input a valid Entry Data..." sqref="O49:Q49">
      <formula1>(COUNT(MATCH(CODE(MID(O49,ROW(INDIRECT("1:"&amp;LEN(O49))),1)),ROW(47:55),0)))=0</formula1>
    </dataValidation>
    <dataValidation type="custom" allowBlank="1" showErrorMessage="1" errorTitle="Invalid Entry" error="Please Input a valid Entry Data..." sqref="O50:Q50">
      <formula1>(COUNT(MATCH(CODE(MID(O50,ROW(INDIRECT("1:"&amp;LEN(O50))),1)),ROW(47:55),0)))=0</formula1>
    </dataValidation>
    <dataValidation type="custom" allowBlank="1" showErrorMessage="1" errorTitle="Invalid Entry" error="Please Input a valid Entry Data..." sqref="O51:Q51">
      <formula1>(COUNT(MATCH(CODE(MID(O51,ROW(INDIRECT("1:"&amp;LEN(O51))),1)),ROW(47:55),0)))=0</formula1>
    </dataValidation>
    <dataValidation type="custom" allowBlank="1" showErrorMessage="1" errorTitle="Invalid Entry" error="Please Input a valid Entry Data..." sqref="O52:Q52">
      <formula1>(COUNT(MATCH(CODE(MID(O52,ROW(INDIRECT("1:"&amp;LEN(O52))),1)),ROW(47:55),0)))=0</formula1>
    </dataValidation>
    <dataValidation type="custom" allowBlank="1" showErrorMessage="1" errorTitle="Invalid Entry" error="Please Input a valid Entry Data..." sqref="O53:Q53">
      <formula1>(COUNT(MATCH(CODE(MID(O53,ROW(INDIRECT("1:"&amp;LEN(O53))),1)),ROW(47:55),0)))=0</formula1>
    </dataValidation>
    <dataValidation type="custom" allowBlank="1" showErrorMessage="1" errorTitle="Invalid Entry" error="Please Input a valid Entry Data..." sqref="O54:Q54">
      <formula1>(COUNT(MATCH(CODE(MID(O54,ROW(INDIRECT("1:"&amp;LEN(O54))),1)),ROW(47:55),0)))=0</formula1>
    </dataValidation>
    <dataValidation type="custom" allowBlank="1" showErrorMessage="1" errorTitle="Invalid Entry" error="Please Input a valid Entry Data..." sqref="C70:D70 O70">
      <formula1>(COUNT(MATCH(CODE(MID(C70,ROW(INDIRECT("1:"&amp;LEN(C70))),1)),ROW(47:55),0)))=0</formula1>
    </dataValidation>
    <dataValidation type="custom" allowBlank="1" showErrorMessage="1" errorTitle="Invalid Entry" error="Please Input a valid Entry Data..." sqref="C71:D72 O71:O72">
      <formula1>(COUNT(MATCH(CODE(MID(C71,ROW(INDIRECT("1:"&amp;LEN(C71))),1)),ROW(47:55),0)))=0</formula1>
    </dataValidation>
    <dataValidation type="custom" allowBlank="1" showErrorMessage="1" errorTitle="Invalid Entry" error="Please make a valid Entry..." sqref="M72:N72">
      <formula1>(COUNT(MATCH(CODE(MID(M72,ROW(INDIRECT("1:"&amp;LEN(M72))),1)),ROW(47:55),0)))=0</formula1>
    </dataValidation>
    <dataValidation type="custom" allowBlank="1" showErrorMessage="1" errorTitle="Invalid Entry" error="Please make a valid Entry..." sqref="M71:N71">
      <formula1>(COUNT(MATCH(CODE(MID(M71,ROW(INDIRECT("1:"&amp;LEN(M71))),1)),ROW(47:55),0)))=0</formula1>
    </dataValidation>
    <dataValidation type="custom" allowBlank="1" showErrorMessage="1" errorTitle="Invalid Entry" error="Please make valid Entry..." sqref="D57:K57">
      <formula1>(COUNT(MATCH(CODE(MID(D57,ROW(INDIRECT("1:"&amp;LEN(D57))),1)),ROW(47:55),0)))=0</formula1>
    </dataValidation>
    <dataValidation type="custom" allowBlank="1" showErrorMessage="1" errorTitle="Invalid Entry" error="Please make a valid Entry..." sqref="O57:T57">
      <formula1>(COUNT(MATCH(CODE(MID(O57,ROW(INDIRECT("1:"&amp;LEN(O57))),1)),ROW(47:55),0)))=0</formula1>
    </dataValidation>
    <dataValidation type="custom" allowBlank="1" showErrorMessage="1" errorTitle="Invalid Entry" error="Please Input a valid Entry Data..." sqref="L37:N38">
      <formula1>(COUNT(MATCH(CODE(MID(L37,ROW(INDIRECT("1:"&amp;LEN(L37))),1)),ROW(47:55),0)))=0</formula1>
    </dataValidation>
    <dataValidation type="custom" allowBlank="1" showErrorMessage="1" errorTitle="Invalid Entry" error="Please make a valid Entry..." sqref="M70:N70">
      <formula1>(COUNT(MATCH(CODE(MID(M70,ROW(INDIRECT("1:"&amp;LEN(M70))),1)),ROW(47:55),0)))=0</formula1>
    </dataValidation>
    <dataValidation type="custom" allowBlank="1" showErrorMessage="1" errorTitle="Invalid Entry" error="Please Input a valid Entry Data..." sqref="C67:D69">
      <formula1>(COUNT(MATCH(CODE(MID(C67,ROW(INDIRECT("1:"&amp;LEN(C67))),1)),ROW(46:54),0)))=0</formula1>
    </dataValidation>
    <dataValidation type="custom" allowBlank="1" showErrorMessage="1" errorTitle="Invalid Entry" error="Please make a valid Entry..." sqref="M67:N69">
      <formula1>(COUNT(MATCH(CODE(MID(M67,ROW(INDIRECT("1:"&amp;LEN(M67))),1)),ROW(45:53),0)))=0</formula1>
    </dataValidation>
  </dataValidations>
  <hyperlinks>
    <hyperlink ref="B11:T11" r:id="rId1" display="Email: apply@mms-india.com  - Website : http://www.mms-india.com"/>
  </hyperlinks>
  <printOptions horizontalCentered="1" verticalCentered="1"/>
  <pageMargins left="0.31496062992125984" right="0.31496062992125984" top="0.2362204724409449" bottom="0.6692913385826772" header="0" footer="0.15748031496062992"/>
  <pageSetup fitToHeight="1" fitToWidth="1" horizontalDpi="300" verticalDpi="300" orientation="portrait" paperSize="9" scale="80" r:id="rId5"/>
  <headerFooter scaleWithDoc="0">
    <oddFooter>&amp;LWPIF-7.5/01-B&amp;C01st April 2022&amp;RRev. – 01
Page: 1 of 5</oddFooter>
  </headerFooter>
  <drawing r:id="rId4"/>
  <legacyDrawing r:id="rId3"/>
</worksheet>
</file>

<file path=xl/worksheets/sheet2.xml><?xml version="1.0" encoding="utf-8"?>
<worksheet xmlns="http://schemas.openxmlformats.org/spreadsheetml/2006/main" xmlns:r="http://schemas.openxmlformats.org/officeDocument/2006/relationships">
  <sheetPr codeName="Sheet2"/>
  <dimension ref="A1:IM65523"/>
  <sheetViews>
    <sheetView showGridLines="0" zoomScalePageLayoutView="75" workbookViewId="0" topLeftCell="A1">
      <selection activeCell="A9" sqref="A9:C9"/>
    </sheetView>
  </sheetViews>
  <sheetFormatPr defaultColWidth="0" defaultRowHeight="12.75"/>
  <cols>
    <col min="1" max="1" width="12.28125" style="39" customWidth="1"/>
    <col min="2" max="2" width="8.7109375" style="39" customWidth="1"/>
    <col min="3" max="3" width="11.7109375" style="39" customWidth="1"/>
    <col min="4" max="4" width="14.421875" style="39" bestFit="1" customWidth="1"/>
    <col min="5" max="5" width="10.00390625" style="39" bestFit="1" customWidth="1"/>
    <col min="6" max="6" width="11.421875" style="39" bestFit="1" customWidth="1"/>
    <col min="7" max="7" width="11.7109375" style="39" bestFit="1" customWidth="1"/>
    <col min="8" max="8" width="10.421875" style="39" bestFit="1" customWidth="1"/>
    <col min="9" max="9" width="7.57421875" style="39" bestFit="1" customWidth="1"/>
    <col min="10" max="10" width="11.7109375" style="39" bestFit="1" customWidth="1"/>
    <col min="11" max="16" width="9.140625" style="39" customWidth="1"/>
    <col min="17" max="17" width="14.140625" style="39" customWidth="1"/>
    <col min="18" max="18" width="9.140625" style="39" customWidth="1"/>
    <col min="19" max="19" width="34.8515625" style="39" hidden="1" customWidth="1"/>
    <col min="20" max="20" width="23.00390625" style="39" hidden="1" customWidth="1"/>
    <col min="21" max="21" width="26.140625" style="39" hidden="1" customWidth="1"/>
    <col min="22" max="22" width="16.421875" style="39" hidden="1" customWidth="1"/>
    <col min="23" max="23" width="12.7109375" style="39" hidden="1" customWidth="1"/>
    <col min="24" max="24" width="17.8515625" style="39" hidden="1" customWidth="1"/>
    <col min="25" max="25" width="20.57421875" style="39" hidden="1" customWidth="1"/>
    <col min="26" max="26" width="30.421875" style="39" hidden="1" customWidth="1"/>
    <col min="27" max="27" width="23.140625" style="39" hidden="1" customWidth="1"/>
    <col min="28" max="28" width="27.421875" style="39" hidden="1" customWidth="1"/>
    <col min="29" max="29" width="17.00390625" style="39" hidden="1" customWidth="1"/>
    <col min="30" max="30" width="27.421875" style="39" hidden="1" customWidth="1"/>
    <col min="31" max="31" width="20.57421875" style="39" hidden="1" customWidth="1"/>
    <col min="32" max="32" width="13.7109375" style="39" hidden="1" customWidth="1"/>
    <col min="33" max="33" width="21.8515625" style="39" hidden="1" customWidth="1"/>
    <col min="34" max="34" width="27.421875" style="39" hidden="1" customWidth="1"/>
    <col min="35" max="35" width="24.140625" style="39" hidden="1" customWidth="1"/>
    <col min="36" max="36" width="27.421875" style="39" hidden="1" customWidth="1"/>
    <col min="37" max="37" width="24.140625" style="39" hidden="1" customWidth="1"/>
    <col min="38" max="38" width="25.00390625" style="39" hidden="1" customWidth="1"/>
    <col min="39" max="39" width="19.140625" style="39" hidden="1" customWidth="1"/>
    <col min="40" max="40" width="22.7109375" style="39" hidden="1" customWidth="1"/>
    <col min="41" max="41" width="25.00390625" style="39" customWidth="1"/>
    <col min="42" max="42" width="26.57421875" style="39" customWidth="1"/>
    <col min="43" max="43" width="26.421875" style="39" customWidth="1"/>
    <col min="44" max="44" width="26.57421875" style="39" customWidth="1"/>
    <col min="45" max="45" width="27.421875" style="39" customWidth="1"/>
    <col min="46" max="46" width="26.57421875" style="39" customWidth="1"/>
    <col min="47" max="47" width="23.140625" style="39" customWidth="1"/>
    <col min="48" max="48" width="14.7109375" style="39" customWidth="1"/>
    <col min="49" max="49" width="22.7109375" style="39" customWidth="1"/>
    <col min="50" max="50" width="25.00390625" style="39" customWidth="1"/>
    <col min="51" max="51" width="26.57421875" style="39" customWidth="1"/>
    <col min="52" max="52" width="23.140625" style="39" customWidth="1"/>
    <col min="53" max="235" width="9.140625" style="39" customWidth="1"/>
    <col min="236" max="244" width="9.140625" style="39" hidden="1" customWidth="1"/>
    <col min="245" max="245" width="10.421875" style="39" hidden="1" customWidth="1"/>
    <col min="246" max="246" width="11.00390625" style="39" hidden="1" customWidth="1"/>
    <col min="247" max="247" width="4.8515625" style="39" hidden="1" customWidth="1"/>
    <col min="248" max="251" width="0" style="39" hidden="1" customWidth="1"/>
    <col min="252" max="16384" width="9.140625" style="39" hidden="1" customWidth="1"/>
  </cols>
  <sheetData>
    <row r="1" spans="1:43" ht="21">
      <c r="A1" s="292" t="s">
        <v>60</v>
      </c>
      <c r="B1" s="293"/>
      <c r="C1" s="293"/>
      <c r="D1" s="60" t="s">
        <v>0</v>
      </c>
      <c r="E1" s="60" t="s">
        <v>162</v>
      </c>
      <c r="F1" s="60" t="s">
        <v>207</v>
      </c>
      <c r="G1" s="60" t="s">
        <v>40</v>
      </c>
      <c r="H1" s="60" t="s">
        <v>147</v>
      </c>
      <c r="I1" s="60" t="s">
        <v>163</v>
      </c>
      <c r="J1" s="61" t="s">
        <v>148</v>
      </c>
      <c r="S1" s="39" t="str">
        <f>'Page 1'!IC65421</f>
        <v>JUNIOR OFFICER (COC)</v>
      </c>
      <c r="T1" s="77" t="s">
        <v>20</v>
      </c>
      <c r="U1" s="77" t="s">
        <v>61</v>
      </c>
      <c r="V1" s="77" t="s">
        <v>62</v>
      </c>
      <c r="W1" s="77" t="s">
        <v>63</v>
      </c>
      <c r="X1" s="77" t="s">
        <v>64</v>
      </c>
      <c r="Y1" s="77" t="s">
        <v>65</v>
      </c>
      <c r="Z1" s="77" t="s">
        <v>66</v>
      </c>
      <c r="AA1" s="77" t="s">
        <v>67</v>
      </c>
      <c r="AB1" s="77" t="s">
        <v>17</v>
      </c>
      <c r="AC1" s="77" t="s">
        <v>68</v>
      </c>
      <c r="AD1" s="77" t="s">
        <v>69</v>
      </c>
      <c r="AE1" s="77" t="s">
        <v>70</v>
      </c>
      <c r="AF1" s="77" t="s">
        <v>71</v>
      </c>
      <c r="AG1" s="77" t="s">
        <v>72</v>
      </c>
      <c r="AH1" s="77" t="s">
        <v>73</v>
      </c>
      <c r="AI1" s="77" t="s">
        <v>74</v>
      </c>
      <c r="AJ1" s="77" t="s">
        <v>80</v>
      </c>
      <c r="AK1" s="77" t="s">
        <v>81</v>
      </c>
      <c r="AL1" s="77" t="s">
        <v>82</v>
      </c>
      <c r="AM1" s="77" t="s">
        <v>217</v>
      </c>
      <c r="AN1" s="77"/>
      <c r="AO1" s="77"/>
      <c r="AP1" s="77"/>
      <c r="AQ1" s="77"/>
    </row>
    <row r="2" spans="1:43" ht="12">
      <c r="A2" s="297">
        <f aca="true" t="shared" si="0" ref="A2:A32">IF(S2=0,"",S2)</f>
      </c>
      <c r="B2" s="290"/>
      <c r="C2" s="291"/>
      <c r="D2" s="62"/>
      <c r="E2" s="62"/>
      <c r="F2" s="63"/>
      <c r="G2" s="78"/>
      <c r="H2" s="79"/>
      <c r="I2" s="52"/>
      <c r="J2" s="64"/>
      <c r="S2" s="39">
        <f>_xlfn.IFERROR(VLOOKUP($S$1,$T:$AZ,2,FALSE),"")</f>
      </c>
      <c r="T2" s="77" t="s">
        <v>129</v>
      </c>
      <c r="U2" s="77" t="s">
        <v>61</v>
      </c>
      <c r="V2" s="77" t="s">
        <v>62</v>
      </c>
      <c r="W2" s="77" t="s">
        <v>63</v>
      </c>
      <c r="X2" s="77" t="s">
        <v>64</v>
      </c>
      <c r="Y2" s="77" t="s">
        <v>65</v>
      </c>
      <c r="Z2" s="77" t="s">
        <v>66</v>
      </c>
      <c r="AA2" s="77" t="s">
        <v>67</v>
      </c>
      <c r="AB2" s="77" t="s">
        <v>17</v>
      </c>
      <c r="AC2" s="77" t="s">
        <v>68</v>
      </c>
      <c r="AD2" s="77" t="s">
        <v>69</v>
      </c>
      <c r="AE2" s="77" t="s">
        <v>70</v>
      </c>
      <c r="AF2" s="77" t="s">
        <v>71</v>
      </c>
      <c r="AG2" s="77" t="s">
        <v>72</v>
      </c>
      <c r="AH2" s="77" t="s">
        <v>73</v>
      </c>
      <c r="AI2" s="77" t="s">
        <v>74</v>
      </c>
      <c r="AJ2" s="77" t="s">
        <v>80</v>
      </c>
      <c r="AK2" s="77" t="s">
        <v>81</v>
      </c>
      <c r="AL2" s="77" t="s">
        <v>82</v>
      </c>
      <c r="AM2" s="77" t="s">
        <v>217</v>
      </c>
      <c r="AN2" s="77"/>
      <c r="AO2" s="77"/>
      <c r="AP2" s="77"/>
      <c r="AQ2" s="77"/>
    </row>
    <row r="3" spans="1:43" ht="12">
      <c r="A3" s="297">
        <f t="shared" si="0"/>
      </c>
      <c r="B3" s="290"/>
      <c r="C3" s="291"/>
      <c r="D3" s="62"/>
      <c r="E3" s="62"/>
      <c r="F3" s="63"/>
      <c r="G3" s="65"/>
      <c r="H3" s="79"/>
      <c r="I3" s="52"/>
      <c r="J3" s="64"/>
      <c r="S3" s="39">
        <f>_xlfn.IFERROR(VLOOKUP($S$1,$T:$AZ,3,FALSE),"")</f>
      </c>
      <c r="T3" s="77" t="s">
        <v>21</v>
      </c>
      <c r="U3" s="77" t="s">
        <v>61</v>
      </c>
      <c r="V3" s="77" t="s">
        <v>62</v>
      </c>
      <c r="W3" s="77" t="s">
        <v>63</v>
      </c>
      <c r="X3" s="77" t="s">
        <v>64</v>
      </c>
      <c r="Y3" s="77" t="s">
        <v>65</v>
      </c>
      <c r="Z3" s="77" t="s">
        <v>66</v>
      </c>
      <c r="AA3" s="77" t="s">
        <v>67</v>
      </c>
      <c r="AB3" s="77" t="s">
        <v>17</v>
      </c>
      <c r="AC3" s="77" t="s">
        <v>68</v>
      </c>
      <c r="AD3" s="77" t="s">
        <v>69</v>
      </c>
      <c r="AE3" s="77" t="s">
        <v>70</v>
      </c>
      <c r="AF3" s="77" t="s">
        <v>71</v>
      </c>
      <c r="AG3" s="77" t="s">
        <v>72</v>
      </c>
      <c r="AH3" s="77" t="s">
        <v>73</v>
      </c>
      <c r="AI3" s="77" t="s">
        <v>74</v>
      </c>
      <c r="AJ3" s="77" t="s">
        <v>80</v>
      </c>
      <c r="AK3" s="77" t="s">
        <v>81</v>
      </c>
      <c r="AL3" s="77" t="s">
        <v>82</v>
      </c>
      <c r="AM3" s="77" t="s">
        <v>217</v>
      </c>
      <c r="AN3" s="77"/>
      <c r="AO3" s="77"/>
      <c r="AP3" s="77"/>
      <c r="AQ3" s="77"/>
    </row>
    <row r="4" spans="1:43" ht="12">
      <c r="A4" s="297">
        <f t="shared" si="0"/>
      </c>
      <c r="B4" s="290"/>
      <c r="C4" s="291"/>
      <c r="D4" s="62"/>
      <c r="E4" s="62"/>
      <c r="F4" s="63"/>
      <c r="G4" s="65"/>
      <c r="H4" s="79"/>
      <c r="I4" s="52"/>
      <c r="J4" s="64"/>
      <c r="S4" s="39">
        <f>_xlfn.IFERROR(VLOOKUP($S$1,$T:$AZ,4,FALSE),"")</f>
      </c>
      <c r="T4" s="77" t="s">
        <v>130</v>
      </c>
      <c r="U4" s="77" t="s">
        <v>61</v>
      </c>
      <c r="V4" s="77" t="s">
        <v>62</v>
      </c>
      <c r="W4" s="77" t="s">
        <v>63</v>
      </c>
      <c r="X4" s="77" t="s">
        <v>64</v>
      </c>
      <c r="Y4" s="77" t="s">
        <v>65</v>
      </c>
      <c r="Z4" s="77" t="s">
        <v>66</v>
      </c>
      <c r="AA4" s="77" t="s">
        <v>67</v>
      </c>
      <c r="AB4" s="77" t="s">
        <v>17</v>
      </c>
      <c r="AC4" s="77" t="s">
        <v>68</v>
      </c>
      <c r="AD4" s="77" t="s">
        <v>69</v>
      </c>
      <c r="AE4" s="77" t="s">
        <v>70</v>
      </c>
      <c r="AF4" s="77" t="s">
        <v>71</v>
      </c>
      <c r="AG4" s="77" t="s">
        <v>72</v>
      </c>
      <c r="AH4" s="77" t="s">
        <v>73</v>
      </c>
      <c r="AI4" s="77" t="s">
        <v>74</v>
      </c>
      <c r="AJ4" s="77" t="s">
        <v>80</v>
      </c>
      <c r="AK4" s="77" t="s">
        <v>81</v>
      </c>
      <c r="AL4" s="77" t="s">
        <v>82</v>
      </c>
      <c r="AM4" s="77" t="s">
        <v>217</v>
      </c>
      <c r="AN4" s="77"/>
      <c r="AO4" s="77"/>
      <c r="AP4" s="77"/>
      <c r="AQ4" s="77"/>
    </row>
    <row r="5" spans="1:43" ht="12">
      <c r="A5" s="297">
        <f t="shared" si="0"/>
      </c>
      <c r="B5" s="290"/>
      <c r="C5" s="291"/>
      <c r="D5" s="62"/>
      <c r="E5" s="62"/>
      <c r="F5" s="63"/>
      <c r="G5" s="65"/>
      <c r="H5" s="79"/>
      <c r="I5" s="52"/>
      <c r="J5" s="64"/>
      <c r="S5" s="39">
        <f>_xlfn.IFERROR(VLOOKUP($S$1,$T:$AZ,5,FALSE),"")</f>
      </c>
      <c r="T5" s="77" t="s">
        <v>131</v>
      </c>
      <c r="U5" s="77" t="s">
        <v>61</v>
      </c>
      <c r="V5" s="77" t="s">
        <v>62</v>
      </c>
      <c r="W5" s="77" t="s">
        <v>63</v>
      </c>
      <c r="X5" s="77" t="s">
        <v>64</v>
      </c>
      <c r="Y5" s="77" t="s">
        <v>65</v>
      </c>
      <c r="Z5" s="77" t="s">
        <v>66</v>
      </c>
      <c r="AA5" s="77" t="s">
        <v>67</v>
      </c>
      <c r="AB5" s="77" t="s">
        <v>17</v>
      </c>
      <c r="AC5" s="77" t="s">
        <v>68</v>
      </c>
      <c r="AD5" s="77" t="s">
        <v>69</v>
      </c>
      <c r="AE5" s="77" t="s">
        <v>70</v>
      </c>
      <c r="AF5" s="77" t="s">
        <v>71</v>
      </c>
      <c r="AG5" s="77" t="s">
        <v>72</v>
      </c>
      <c r="AH5" s="77" t="s">
        <v>73</v>
      </c>
      <c r="AI5" s="77" t="s">
        <v>74</v>
      </c>
      <c r="AJ5" s="77" t="s">
        <v>80</v>
      </c>
      <c r="AK5" s="77" t="s">
        <v>81</v>
      </c>
      <c r="AL5" s="77" t="s">
        <v>82</v>
      </c>
      <c r="AM5" s="77" t="s">
        <v>217</v>
      </c>
      <c r="AN5" s="77"/>
      <c r="AO5" s="77"/>
      <c r="AP5" s="77"/>
      <c r="AQ5" s="77"/>
    </row>
    <row r="6" spans="1:43" ht="12">
      <c r="A6" s="297">
        <f t="shared" si="0"/>
      </c>
      <c r="B6" s="290"/>
      <c r="C6" s="291"/>
      <c r="D6" s="62"/>
      <c r="E6" s="62"/>
      <c r="F6" s="63"/>
      <c r="G6" s="65"/>
      <c r="H6" s="79"/>
      <c r="I6" s="52"/>
      <c r="J6" s="64"/>
      <c r="S6" s="39">
        <f>_xlfn.IFERROR(VLOOKUP($S$1,$T:$AZ,6,FALSE),"")</f>
      </c>
      <c r="T6" s="77" t="s">
        <v>132</v>
      </c>
      <c r="U6" s="77" t="s">
        <v>61</v>
      </c>
      <c r="V6" s="77" t="s">
        <v>62</v>
      </c>
      <c r="W6" s="77" t="s">
        <v>63</v>
      </c>
      <c r="X6" s="77" t="s">
        <v>64</v>
      </c>
      <c r="Y6" s="77" t="s">
        <v>65</v>
      </c>
      <c r="Z6" s="77" t="s">
        <v>66</v>
      </c>
      <c r="AA6" s="77" t="s">
        <v>67</v>
      </c>
      <c r="AB6" s="77" t="s">
        <v>17</v>
      </c>
      <c r="AC6" s="77" t="s">
        <v>68</v>
      </c>
      <c r="AD6" s="77" t="s">
        <v>69</v>
      </c>
      <c r="AE6" s="77" t="s">
        <v>70</v>
      </c>
      <c r="AF6" s="77" t="s">
        <v>71</v>
      </c>
      <c r="AG6" s="77" t="s">
        <v>72</v>
      </c>
      <c r="AH6" s="77" t="s">
        <v>73</v>
      </c>
      <c r="AI6" s="77" t="s">
        <v>74</v>
      </c>
      <c r="AJ6" s="77" t="s">
        <v>80</v>
      </c>
      <c r="AK6" s="77" t="s">
        <v>81</v>
      </c>
      <c r="AL6" s="77" t="s">
        <v>82</v>
      </c>
      <c r="AM6" s="77" t="s">
        <v>217</v>
      </c>
      <c r="AN6" s="77"/>
      <c r="AO6" s="77"/>
      <c r="AP6" s="77"/>
      <c r="AQ6" s="77"/>
    </row>
    <row r="7" spans="1:50" ht="12">
      <c r="A7" s="297">
        <f t="shared" si="0"/>
      </c>
      <c r="B7" s="290"/>
      <c r="C7" s="291"/>
      <c r="D7" s="62"/>
      <c r="E7" s="62"/>
      <c r="F7" s="63"/>
      <c r="G7" s="65"/>
      <c r="H7" s="79"/>
      <c r="I7" s="52"/>
      <c r="J7" s="64"/>
      <c r="S7" s="39">
        <f>_xlfn.IFERROR(VLOOKUP($S$1,$T:$AZ,7,FALSE),"")</f>
      </c>
      <c r="T7" s="77" t="s">
        <v>22</v>
      </c>
      <c r="U7" s="77" t="s">
        <v>61</v>
      </c>
      <c r="V7" s="77" t="s">
        <v>62</v>
      </c>
      <c r="W7" s="77" t="s">
        <v>63</v>
      </c>
      <c r="X7" s="77" t="s">
        <v>64</v>
      </c>
      <c r="Y7" s="77" t="s">
        <v>215</v>
      </c>
      <c r="Z7" s="77" t="s">
        <v>66</v>
      </c>
      <c r="AA7" s="77" t="s">
        <v>217</v>
      </c>
      <c r="AB7" s="77"/>
      <c r="AC7" s="77"/>
      <c r="AD7" s="77"/>
      <c r="AE7" s="77"/>
      <c r="AF7" s="77"/>
      <c r="AG7" s="77"/>
      <c r="AH7" s="77"/>
      <c r="AI7" s="77"/>
      <c r="AJ7" s="77"/>
      <c r="AK7" s="77"/>
      <c r="AL7" s="77"/>
      <c r="AM7" s="77"/>
      <c r="AN7" s="77"/>
      <c r="AO7" s="77"/>
      <c r="AP7" s="77"/>
      <c r="AQ7" s="77"/>
      <c r="AR7" s="77"/>
      <c r="AS7" s="77"/>
      <c r="AT7" s="77"/>
      <c r="AU7" s="77"/>
      <c r="AV7" s="77"/>
      <c r="AW7" s="77"/>
      <c r="AX7" s="77"/>
    </row>
    <row r="8" spans="1:44" ht="12">
      <c r="A8" s="297">
        <f t="shared" si="0"/>
      </c>
      <c r="B8" s="290"/>
      <c r="C8" s="291"/>
      <c r="D8" s="62"/>
      <c r="E8" s="62"/>
      <c r="F8" s="63"/>
      <c r="G8" s="65"/>
      <c r="H8" s="79"/>
      <c r="I8" s="52"/>
      <c r="J8" s="64"/>
      <c r="S8" s="39">
        <f>_xlfn.IFERROR(VLOOKUP($S$1,$T:$AZ,8,FALSE),"")</f>
      </c>
      <c r="T8" s="77" t="s">
        <v>23</v>
      </c>
      <c r="U8" s="77" t="s">
        <v>61</v>
      </c>
      <c r="V8" s="77" t="s">
        <v>62</v>
      </c>
      <c r="W8" s="77" t="s">
        <v>63</v>
      </c>
      <c r="X8" s="77" t="s">
        <v>64</v>
      </c>
      <c r="Y8" s="77" t="s">
        <v>65</v>
      </c>
      <c r="Z8" s="77" t="s">
        <v>66</v>
      </c>
      <c r="AA8" s="77" t="s">
        <v>74</v>
      </c>
      <c r="AB8" s="77" t="s">
        <v>75</v>
      </c>
      <c r="AC8" s="77" t="s">
        <v>76</v>
      </c>
      <c r="AD8" s="77" t="s">
        <v>77</v>
      </c>
      <c r="AE8" s="77" t="s">
        <v>78</v>
      </c>
      <c r="AF8" s="77" t="s">
        <v>79</v>
      </c>
      <c r="AG8" s="77" t="s">
        <v>80</v>
      </c>
      <c r="AH8" s="77" t="s">
        <v>81</v>
      </c>
      <c r="AI8" s="77" t="s">
        <v>82</v>
      </c>
      <c r="AJ8" s="77" t="s">
        <v>217</v>
      </c>
      <c r="AK8" s="77"/>
      <c r="AL8" s="77"/>
      <c r="AM8" s="77"/>
      <c r="AN8" s="77"/>
      <c r="AO8" s="77"/>
      <c r="AP8" s="77"/>
      <c r="AQ8" s="77"/>
      <c r="AR8" s="77"/>
    </row>
    <row r="9" spans="1:44" ht="12">
      <c r="A9" s="289">
        <f t="shared" si="0"/>
      </c>
      <c r="B9" s="290"/>
      <c r="C9" s="291"/>
      <c r="D9" s="62"/>
      <c r="E9" s="62"/>
      <c r="F9" s="63"/>
      <c r="G9" s="65"/>
      <c r="H9" s="79"/>
      <c r="I9" s="52"/>
      <c r="J9" s="64"/>
      <c r="S9" s="39">
        <f>_xlfn.IFERROR(VLOOKUP($S$1,$T:$AZ,9,FALSE),"")</f>
      </c>
      <c r="T9" s="77" t="s">
        <v>109</v>
      </c>
      <c r="U9" s="77" t="s">
        <v>61</v>
      </c>
      <c r="V9" s="77" t="s">
        <v>62</v>
      </c>
      <c r="W9" s="77" t="s">
        <v>63</v>
      </c>
      <c r="X9" s="77" t="s">
        <v>64</v>
      </c>
      <c r="Y9" s="77" t="s">
        <v>65</v>
      </c>
      <c r="Z9" s="77" t="s">
        <v>66</v>
      </c>
      <c r="AA9" s="77" t="s">
        <v>74</v>
      </c>
      <c r="AB9" s="77" t="s">
        <v>75</v>
      </c>
      <c r="AC9" s="77" t="s">
        <v>76</v>
      </c>
      <c r="AD9" s="77" t="s">
        <v>77</v>
      </c>
      <c r="AE9" s="77" t="s">
        <v>78</v>
      </c>
      <c r="AF9" s="77" t="s">
        <v>79</v>
      </c>
      <c r="AG9" s="77" t="s">
        <v>80</v>
      </c>
      <c r="AH9" s="77" t="s">
        <v>81</v>
      </c>
      <c r="AI9" s="77" t="s">
        <v>82</v>
      </c>
      <c r="AJ9" s="77" t="s">
        <v>217</v>
      </c>
      <c r="AK9" s="77"/>
      <c r="AL9" s="77"/>
      <c r="AM9" s="77"/>
      <c r="AN9" s="77"/>
      <c r="AO9" s="77"/>
      <c r="AP9" s="77"/>
      <c r="AQ9" s="77"/>
      <c r="AR9" s="77"/>
    </row>
    <row r="10" spans="1:44" ht="12">
      <c r="A10" s="289">
        <f t="shared" si="0"/>
      </c>
      <c r="B10" s="290"/>
      <c r="C10" s="291"/>
      <c r="D10" s="62"/>
      <c r="E10" s="62"/>
      <c r="F10" s="63"/>
      <c r="G10" s="65"/>
      <c r="H10" s="79"/>
      <c r="I10" s="52"/>
      <c r="J10" s="64"/>
      <c r="S10" s="39">
        <f>_xlfn.IFERROR(VLOOKUP($S$1,$T:$AZ,10,FALSE),"")</f>
      </c>
      <c r="T10" s="77" t="s">
        <v>110</v>
      </c>
      <c r="U10" s="77" t="s">
        <v>61</v>
      </c>
      <c r="V10" s="77" t="s">
        <v>62</v>
      </c>
      <c r="W10" s="77" t="s">
        <v>63</v>
      </c>
      <c r="X10" s="77" t="s">
        <v>64</v>
      </c>
      <c r="Y10" s="77" t="s">
        <v>215</v>
      </c>
      <c r="Z10" s="77" t="s">
        <v>66</v>
      </c>
      <c r="AA10" s="77" t="s">
        <v>74</v>
      </c>
      <c r="AB10" s="77" t="s">
        <v>75</v>
      </c>
      <c r="AC10" s="77" t="s">
        <v>76</v>
      </c>
      <c r="AD10" s="77" t="s">
        <v>77</v>
      </c>
      <c r="AE10" s="77" t="s">
        <v>78</v>
      </c>
      <c r="AF10" s="77" t="s">
        <v>79</v>
      </c>
      <c r="AG10" s="77" t="s">
        <v>80</v>
      </c>
      <c r="AH10" s="77" t="s">
        <v>81</v>
      </c>
      <c r="AI10" s="77" t="s">
        <v>82</v>
      </c>
      <c r="AJ10" s="77" t="s">
        <v>217</v>
      </c>
      <c r="AK10" s="77"/>
      <c r="AL10" s="77"/>
      <c r="AM10" s="77"/>
      <c r="AN10" s="77"/>
      <c r="AO10" s="77"/>
      <c r="AP10" s="77"/>
      <c r="AQ10" s="77"/>
      <c r="AR10" s="77"/>
    </row>
    <row r="11" spans="1:47" ht="12">
      <c r="A11" s="289">
        <f>IF(S11=0,"",S11)</f>
      </c>
      <c r="B11" s="290"/>
      <c r="C11" s="291"/>
      <c r="D11" s="62"/>
      <c r="E11" s="62"/>
      <c r="F11" s="63"/>
      <c r="G11" s="65"/>
      <c r="H11" s="79"/>
      <c r="I11" s="52"/>
      <c r="J11" s="64"/>
      <c r="S11" s="39">
        <f>_xlfn.IFERROR(VLOOKUP($S$1,$T:$AZ,11,FALSE),"")</f>
      </c>
      <c r="T11" s="77" t="s">
        <v>111</v>
      </c>
      <c r="U11" s="77" t="s">
        <v>61</v>
      </c>
      <c r="V11" s="77" t="s">
        <v>62</v>
      </c>
      <c r="W11" s="77" t="s">
        <v>63</v>
      </c>
      <c r="X11" s="77" t="s">
        <v>64</v>
      </c>
      <c r="Y11" s="77" t="s">
        <v>215</v>
      </c>
      <c r="Z11" s="77" t="s">
        <v>66</v>
      </c>
      <c r="AA11" s="77" t="s">
        <v>74</v>
      </c>
      <c r="AB11" s="77" t="s">
        <v>75</v>
      </c>
      <c r="AC11" s="77" t="s">
        <v>76</v>
      </c>
      <c r="AD11" s="77" t="s">
        <v>77</v>
      </c>
      <c r="AE11" s="77" t="s">
        <v>78</v>
      </c>
      <c r="AF11" s="77" t="s">
        <v>79</v>
      </c>
      <c r="AG11" s="77" t="s">
        <v>80</v>
      </c>
      <c r="AH11" s="77" t="s">
        <v>81</v>
      </c>
      <c r="AI11" s="77" t="s">
        <v>82</v>
      </c>
      <c r="AJ11" s="77" t="s">
        <v>217</v>
      </c>
      <c r="AK11" s="77"/>
      <c r="AL11" s="77"/>
      <c r="AM11" s="77"/>
      <c r="AN11" s="77"/>
      <c r="AO11" s="77"/>
      <c r="AP11" s="77"/>
      <c r="AQ11" s="77"/>
      <c r="AR11" s="77"/>
      <c r="AS11" s="77"/>
      <c r="AT11" s="77"/>
      <c r="AU11" s="77"/>
    </row>
    <row r="12" spans="1:49" ht="12">
      <c r="A12" s="289">
        <f>IF(S12=0,"",S12)</f>
      </c>
      <c r="B12" s="290"/>
      <c r="C12" s="291"/>
      <c r="D12" s="62"/>
      <c r="E12" s="62"/>
      <c r="F12" s="63"/>
      <c r="G12" s="65"/>
      <c r="H12" s="79"/>
      <c r="I12" s="52"/>
      <c r="J12" s="64"/>
      <c r="S12" s="39">
        <f>_xlfn.IFERROR(VLOOKUP($S$1,$T:$AZ,12,FALSE),"")</f>
      </c>
      <c r="T12" s="77" t="s">
        <v>133</v>
      </c>
      <c r="U12" s="77" t="s">
        <v>61</v>
      </c>
      <c r="V12" s="77" t="s">
        <v>62</v>
      </c>
      <c r="W12" s="77" t="s">
        <v>63</v>
      </c>
      <c r="X12" s="77" t="s">
        <v>64</v>
      </c>
      <c r="Y12" s="77" t="s">
        <v>215</v>
      </c>
      <c r="Z12" s="77" t="s">
        <v>66</v>
      </c>
      <c r="AA12" s="77" t="s">
        <v>217</v>
      </c>
      <c r="AB12" s="77"/>
      <c r="AC12" s="77"/>
      <c r="AD12" s="77"/>
      <c r="AE12" s="77"/>
      <c r="AF12" s="77"/>
      <c r="AG12" s="77"/>
      <c r="AH12" s="77"/>
      <c r="AI12" s="77"/>
      <c r="AJ12" s="77"/>
      <c r="AK12" s="77"/>
      <c r="AL12" s="77"/>
      <c r="AM12" s="77"/>
      <c r="AN12" s="77"/>
      <c r="AO12" s="77"/>
      <c r="AP12" s="77"/>
      <c r="AQ12" s="77"/>
      <c r="AR12" s="77"/>
      <c r="AS12" s="77"/>
      <c r="AT12" s="77"/>
      <c r="AU12" s="77"/>
      <c r="AV12" s="77"/>
      <c r="AW12" s="77"/>
    </row>
    <row r="13" spans="1:46" ht="12">
      <c r="A13" s="289">
        <f t="shared" si="0"/>
      </c>
      <c r="B13" s="290"/>
      <c r="C13" s="291"/>
      <c r="D13" s="62"/>
      <c r="E13" s="62"/>
      <c r="F13" s="63"/>
      <c r="G13" s="65"/>
      <c r="H13" s="79"/>
      <c r="I13" s="52"/>
      <c r="J13" s="64"/>
      <c r="S13" s="39">
        <f>_xlfn.IFERROR(VLOOKUP($S$1,$T:$AZ,13,FALSE),"")</f>
      </c>
      <c r="T13" s="77" t="s">
        <v>24</v>
      </c>
      <c r="U13" s="77" t="s">
        <v>61</v>
      </c>
      <c r="V13" s="77" t="s">
        <v>62</v>
      </c>
      <c r="W13" s="77" t="s">
        <v>63</v>
      </c>
      <c r="X13" s="77" t="s">
        <v>64</v>
      </c>
      <c r="Y13" s="77" t="s">
        <v>215</v>
      </c>
      <c r="Z13" s="77" t="s">
        <v>66</v>
      </c>
      <c r="AA13" s="77" t="s">
        <v>75</v>
      </c>
      <c r="AB13" s="77" t="s">
        <v>77</v>
      </c>
      <c r="AC13" s="77" t="s">
        <v>78</v>
      </c>
      <c r="AD13" s="77" t="s">
        <v>79</v>
      </c>
      <c r="AE13" s="77" t="s">
        <v>217</v>
      </c>
      <c r="AF13" s="77"/>
      <c r="AG13" s="77"/>
      <c r="AH13" s="77"/>
      <c r="AI13" s="77"/>
      <c r="AJ13" s="77"/>
      <c r="AK13" s="77"/>
      <c r="AL13" s="77"/>
      <c r="AM13" s="77"/>
      <c r="AN13" s="77"/>
      <c r="AO13" s="77"/>
      <c r="AP13" s="77"/>
      <c r="AQ13" s="77"/>
      <c r="AR13" s="77"/>
      <c r="AS13" s="77"/>
      <c r="AT13" s="77"/>
    </row>
    <row r="14" spans="1:48" ht="12">
      <c r="A14" s="294">
        <f t="shared" si="0"/>
      </c>
      <c r="B14" s="295"/>
      <c r="C14" s="296"/>
      <c r="D14" s="62"/>
      <c r="E14" s="62"/>
      <c r="F14" s="63"/>
      <c r="G14" s="65"/>
      <c r="H14" s="79"/>
      <c r="I14" s="52"/>
      <c r="J14" s="64"/>
      <c r="S14" s="39">
        <f>_xlfn.IFERROR(VLOOKUP($S$1,$T:$AZ,14,FALSE),"")</f>
      </c>
      <c r="T14" s="77" t="s">
        <v>25</v>
      </c>
      <c r="U14" s="77" t="s">
        <v>61</v>
      </c>
      <c r="V14" s="77" t="s">
        <v>62</v>
      </c>
      <c r="W14" s="77" t="s">
        <v>63</v>
      </c>
      <c r="X14" s="77" t="s">
        <v>64</v>
      </c>
      <c r="Y14" s="77" t="s">
        <v>215</v>
      </c>
      <c r="Z14" s="77" t="s">
        <v>66</v>
      </c>
      <c r="AA14" s="77" t="s">
        <v>217</v>
      </c>
      <c r="AB14" s="77"/>
      <c r="AC14" s="77"/>
      <c r="AD14" s="77"/>
      <c r="AE14" s="77"/>
      <c r="AF14" s="77"/>
      <c r="AG14" s="77"/>
      <c r="AH14" s="77"/>
      <c r="AI14" s="77"/>
      <c r="AJ14" s="77"/>
      <c r="AK14" s="77"/>
      <c r="AL14" s="77"/>
      <c r="AM14" s="77"/>
      <c r="AN14" s="77"/>
      <c r="AO14" s="77"/>
      <c r="AP14" s="77"/>
      <c r="AQ14" s="77"/>
      <c r="AR14" s="77"/>
      <c r="AS14" s="77"/>
      <c r="AT14" s="77"/>
      <c r="AU14" s="77"/>
      <c r="AV14" s="77"/>
    </row>
    <row r="15" spans="1:43" ht="12">
      <c r="A15" s="289">
        <f t="shared" si="0"/>
      </c>
      <c r="B15" s="290"/>
      <c r="C15" s="291"/>
      <c r="D15" s="62"/>
      <c r="E15" s="62"/>
      <c r="F15" s="63"/>
      <c r="G15" s="65"/>
      <c r="H15" s="79"/>
      <c r="I15" s="52"/>
      <c r="J15" s="64"/>
      <c r="S15" s="39">
        <f>_xlfn.IFERROR(VLOOKUP($S$1,$T:$AZ,15,FALSE),"")</f>
      </c>
      <c r="T15" s="77" t="s">
        <v>134</v>
      </c>
      <c r="U15" s="77" t="s">
        <v>61</v>
      </c>
      <c r="V15" s="77" t="s">
        <v>62</v>
      </c>
      <c r="W15" s="77" t="s">
        <v>63</v>
      </c>
      <c r="X15" s="77" t="s">
        <v>64</v>
      </c>
      <c r="Y15" s="77" t="s">
        <v>215</v>
      </c>
      <c r="Z15" s="77" t="s">
        <v>66</v>
      </c>
      <c r="AA15" s="77" t="s">
        <v>217</v>
      </c>
      <c r="AB15" s="77"/>
      <c r="AC15" s="77"/>
      <c r="AD15" s="77"/>
      <c r="AE15" s="77"/>
      <c r="AF15" s="77"/>
      <c r="AG15" s="77"/>
      <c r="AH15" s="77"/>
      <c r="AI15" s="77"/>
      <c r="AJ15" s="77"/>
      <c r="AK15" s="77"/>
      <c r="AL15" s="77"/>
      <c r="AM15" s="77"/>
      <c r="AN15" s="77"/>
      <c r="AO15" s="77"/>
      <c r="AP15" s="77"/>
      <c r="AQ15" s="77"/>
    </row>
    <row r="16" spans="1:29" ht="12">
      <c r="A16" s="294">
        <f t="shared" si="0"/>
      </c>
      <c r="B16" s="295"/>
      <c r="C16" s="296"/>
      <c r="D16" s="62"/>
      <c r="E16" s="62"/>
      <c r="F16" s="63"/>
      <c r="G16" s="65"/>
      <c r="H16" s="79"/>
      <c r="I16" s="52"/>
      <c r="J16" s="64"/>
      <c r="S16" s="39">
        <f>_xlfn.IFERROR(VLOOKUP($S$1,$T:$AZ,16,FALSE),"")</f>
      </c>
      <c r="T16" s="77" t="s">
        <v>151</v>
      </c>
      <c r="U16" s="77" t="s">
        <v>61</v>
      </c>
      <c r="V16" s="77" t="s">
        <v>62</v>
      </c>
      <c r="W16" s="77" t="s">
        <v>63</v>
      </c>
      <c r="X16" s="77" t="s">
        <v>64</v>
      </c>
      <c r="Y16" s="77" t="s">
        <v>215</v>
      </c>
      <c r="Z16" s="77" t="s">
        <v>66</v>
      </c>
      <c r="AA16" s="77" t="s">
        <v>217</v>
      </c>
      <c r="AC16" s="77"/>
    </row>
    <row r="17" spans="1:19" ht="12">
      <c r="A17" s="289">
        <f t="shared" si="0"/>
      </c>
      <c r="B17" s="290"/>
      <c r="C17" s="291"/>
      <c r="D17" s="62"/>
      <c r="E17" s="62"/>
      <c r="F17" s="63"/>
      <c r="G17" s="65"/>
      <c r="H17" s="79"/>
      <c r="I17" s="52"/>
      <c r="J17" s="64"/>
      <c r="S17" s="39">
        <f>_xlfn.IFERROR(VLOOKUP($S$1,$T:$AZ,17,FALSE),"")</f>
      </c>
    </row>
    <row r="18" spans="1:19" ht="12">
      <c r="A18" s="294">
        <f t="shared" si="0"/>
      </c>
      <c r="B18" s="295"/>
      <c r="C18" s="296"/>
      <c r="D18" s="62"/>
      <c r="E18" s="62"/>
      <c r="F18" s="63"/>
      <c r="G18" s="65"/>
      <c r="H18" s="79"/>
      <c r="I18" s="52"/>
      <c r="J18" s="64"/>
      <c r="S18" s="39">
        <f>_xlfn.IFERROR(VLOOKUP($S$1,$T:$AZ,18,FALSE),"")</f>
      </c>
    </row>
    <row r="19" spans="1:19" ht="12">
      <c r="A19" s="289">
        <f t="shared" si="0"/>
      </c>
      <c r="B19" s="290"/>
      <c r="C19" s="291"/>
      <c r="D19" s="62"/>
      <c r="E19" s="62"/>
      <c r="F19" s="63"/>
      <c r="G19" s="65"/>
      <c r="H19" s="79"/>
      <c r="I19" s="52"/>
      <c r="J19" s="64"/>
      <c r="S19" s="39">
        <f>_xlfn.IFERROR(VLOOKUP($S$1,$T:$AZ,19,FALSE),"")</f>
      </c>
    </row>
    <row r="20" spans="1:19" ht="12">
      <c r="A20" s="289">
        <f t="shared" si="0"/>
      </c>
      <c r="B20" s="290"/>
      <c r="C20" s="291"/>
      <c r="D20" s="62"/>
      <c r="E20" s="62"/>
      <c r="F20" s="63"/>
      <c r="G20" s="65"/>
      <c r="H20" s="79"/>
      <c r="I20" s="52"/>
      <c r="J20" s="64"/>
      <c r="S20" s="39">
        <f>_xlfn.IFERROR(VLOOKUP($S$1,$T:$AZ,20,FALSE),"")</f>
      </c>
    </row>
    <row r="21" spans="1:19" ht="12">
      <c r="A21" s="289">
        <f t="shared" si="0"/>
      </c>
      <c r="B21" s="290"/>
      <c r="C21" s="291"/>
      <c r="D21" s="62"/>
      <c r="E21" s="62"/>
      <c r="F21" s="63"/>
      <c r="G21" s="65"/>
      <c r="H21" s="79"/>
      <c r="I21" s="52"/>
      <c r="J21" s="64"/>
      <c r="S21" s="39">
        <f>_xlfn.IFERROR(VLOOKUP($S$1,$T:$AZ,21,FALSE),"")</f>
      </c>
    </row>
    <row r="22" spans="1:19" ht="12">
      <c r="A22" s="289">
        <f t="shared" si="0"/>
      </c>
      <c r="B22" s="290"/>
      <c r="C22" s="291"/>
      <c r="D22" s="62"/>
      <c r="E22" s="62"/>
      <c r="F22" s="63"/>
      <c r="G22" s="65"/>
      <c r="H22" s="79"/>
      <c r="I22" s="52"/>
      <c r="J22" s="64"/>
      <c r="S22" s="39">
        <f>_xlfn.IFERROR(VLOOKUP($S$1,$T:$AZ,22,FALSE),"")</f>
      </c>
    </row>
    <row r="23" spans="1:19" ht="12">
      <c r="A23" s="289">
        <f t="shared" si="0"/>
      </c>
      <c r="B23" s="290"/>
      <c r="C23" s="291"/>
      <c r="D23" s="62"/>
      <c r="E23" s="62"/>
      <c r="F23" s="63"/>
      <c r="G23" s="65"/>
      <c r="H23" s="79"/>
      <c r="I23" s="52"/>
      <c r="J23" s="64"/>
      <c r="S23" s="39">
        <f>_xlfn.IFERROR(VLOOKUP($S$1,$T:$AZ,23,FALSE),"")</f>
      </c>
    </row>
    <row r="24" spans="1:19" ht="12">
      <c r="A24" s="289">
        <f t="shared" si="0"/>
      </c>
      <c r="B24" s="290"/>
      <c r="C24" s="291"/>
      <c r="D24" s="62"/>
      <c r="E24" s="62"/>
      <c r="F24" s="63"/>
      <c r="G24" s="65"/>
      <c r="H24" s="79"/>
      <c r="I24" s="52"/>
      <c r="J24" s="64"/>
      <c r="S24" s="39">
        <f>_xlfn.IFERROR(VLOOKUP($S$1,$T:$AZ,24,FALSE),"")</f>
      </c>
    </row>
    <row r="25" spans="1:19" ht="12">
      <c r="A25" s="289">
        <f t="shared" si="0"/>
      </c>
      <c r="B25" s="290"/>
      <c r="C25" s="291"/>
      <c r="D25" s="62"/>
      <c r="E25" s="62"/>
      <c r="F25" s="63"/>
      <c r="G25" s="65"/>
      <c r="H25" s="79"/>
      <c r="I25" s="52"/>
      <c r="J25" s="64"/>
      <c r="S25" s="39">
        <f>_xlfn.IFERROR(VLOOKUP($S$1,$T:$AZ,25,FALSE),"")</f>
      </c>
    </row>
    <row r="26" spans="1:19" ht="12">
      <c r="A26" s="289">
        <f t="shared" si="0"/>
      </c>
      <c r="B26" s="290"/>
      <c r="C26" s="291"/>
      <c r="D26" s="62"/>
      <c r="E26" s="62"/>
      <c r="F26" s="63"/>
      <c r="G26" s="65"/>
      <c r="H26" s="79"/>
      <c r="I26" s="52"/>
      <c r="J26" s="64"/>
      <c r="S26" s="39">
        <f>_xlfn.IFERROR(VLOOKUP($S$1,$T:$AZ,26,FALSE),"")</f>
      </c>
    </row>
    <row r="27" spans="1:19" ht="12">
      <c r="A27" s="289">
        <f t="shared" si="0"/>
      </c>
      <c r="B27" s="290"/>
      <c r="C27" s="291"/>
      <c r="D27" s="62"/>
      <c r="E27" s="62"/>
      <c r="F27" s="63"/>
      <c r="G27" s="65"/>
      <c r="H27" s="79"/>
      <c r="I27" s="52"/>
      <c r="J27" s="64"/>
      <c r="S27" s="39">
        <f>_xlfn.IFERROR(VLOOKUP($S$1,$T:$AZ,27,FALSE),"")</f>
      </c>
    </row>
    <row r="28" spans="1:19" ht="12">
      <c r="A28" s="289">
        <f t="shared" si="0"/>
      </c>
      <c r="B28" s="290"/>
      <c r="C28" s="291"/>
      <c r="D28" s="62"/>
      <c r="E28" s="62"/>
      <c r="F28" s="63"/>
      <c r="G28" s="65"/>
      <c r="H28" s="79"/>
      <c r="I28" s="52"/>
      <c r="J28" s="64"/>
      <c r="S28" s="39">
        <f>_xlfn.IFERROR(VLOOKUP($S$1,$T:$AZ,28,FALSE),"")</f>
      </c>
    </row>
    <row r="29" spans="1:19" ht="12">
      <c r="A29" s="289">
        <f t="shared" si="0"/>
      </c>
      <c r="B29" s="290"/>
      <c r="C29" s="291"/>
      <c r="D29" s="62"/>
      <c r="E29" s="62"/>
      <c r="F29" s="63"/>
      <c r="G29" s="65"/>
      <c r="H29" s="79"/>
      <c r="I29" s="52"/>
      <c r="J29" s="64"/>
      <c r="S29" s="39">
        <f>_xlfn.IFERROR(VLOOKUP($S$1,$T:$AZ,29,FALSE),"")</f>
      </c>
    </row>
    <row r="30" spans="1:19" ht="12">
      <c r="A30" s="289">
        <f t="shared" si="0"/>
      </c>
      <c r="B30" s="290"/>
      <c r="C30" s="291"/>
      <c r="D30" s="62"/>
      <c r="E30" s="62"/>
      <c r="F30" s="63"/>
      <c r="G30" s="65"/>
      <c r="H30" s="79"/>
      <c r="I30" s="52"/>
      <c r="J30" s="64"/>
      <c r="S30" s="39">
        <f>_xlfn.IFERROR(VLOOKUP($S$1,$T:$AZ,30,FALSE),"")</f>
      </c>
    </row>
    <row r="31" spans="1:19" ht="12">
      <c r="A31" s="289">
        <f t="shared" si="0"/>
      </c>
      <c r="B31" s="290"/>
      <c r="C31" s="291"/>
      <c r="D31" s="62"/>
      <c r="E31" s="62"/>
      <c r="F31" s="63"/>
      <c r="G31" s="65"/>
      <c r="H31" s="79"/>
      <c r="I31" s="52"/>
      <c r="J31" s="64"/>
      <c r="S31" s="39">
        <f>_xlfn.IFERROR(VLOOKUP($S$1,$T:$AZ,31,FALSE),"")</f>
      </c>
    </row>
    <row r="32" spans="1:19" ht="12">
      <c r="A32" s="289">
        <f t="shared" si="0"/>
      </c>
      <c r="B32" s="290"/>
      <c r="C32" s="291"/>
      <c r="D32" s="62"/>
      <c r="E32" s="62"/>
      <c r="F32" s="63"/>
      <c r="G32" s="65"/>
      <c r="H32" s="79"/>
      <c r="I32" s="52"/>
      <c r="J32" s="64"/>
      <c r="S32" s="39">
        <f>_xlfn.IFERROR(VLOOKUP($S$1,$T:$AZ,32,FALSE),"")</f>
      </c>
    </row>
    <row r="33" spans="1:10" ht="12">
      <c r="A33" s="289"/>
      <c r="B33" s="290"/>
      <c r="C33" s="291"/>
      <c r="D33" s="62"/>
      <c r="E33" s="62"/>
      <c r="F33" s="63"/>
      <c r="G33" s="65"/>
      <c r="H33" s="79"/>
      <c r="I33" s="52"/>
      <c r="J33" s="64"/>
    </row>
    <row r="34" spans="1:10" ht="12">
      <c r="A34" s="298"/>
      <c r="B34" s="299"/>
      <c r="C34" s="300"/>
      <c r="D34" s="62"/>
      <c r="E34" s="62"/>
      <c r="F34" s="63"/>
      <c r="G34" s="65"/>
      <c r="H34" s="79"/>
      <c r="I34" s="52"/>
      <c r="J34" s="64"/>
    </row>
    <row r="35" spans="1:10" ht="12">
      <c r="A35" s="298"/>
      <c r="B35" s="299"/>
      <c r="C35" s="300"/>
      <c r="D35" s="62"/>
      <c r="E35" s="62"/>
      <c r="F35" s="63"/>
      <c r="G35" s="65"/>
      <c r="H35" s="79"/>
      <c r="I35" s="52"/>
      <c r="J35" s="64"/>
    </row>
    <row r="36" spans="1:10" ht="12">
      <c r="A36" s="298"/>
      <c r="B36" s="299"/>
      <c r="C36" s="300"/>
      <c r="D36" s="62"/>
      <c r="E36" s="62"/>
      <c r="F36" s="63"/>
      <c r="G36" s="65"/>
      <c r="H36" s="79"/>
      <c r="I36" s="52"/>
      <c r="J36" s="64"/>
    </row>
    <row r="37" spans="1:10" ht="12">
      <c r="A37" s="298"/>
      <c r="B37" s="299"/>
      <c r="C37" s="300"/>
      <c r="D37" s="62"/>
      <c r="E37" s="62"/>
      <c r="F37" s="63"/>
      <c r="G37" s="65"/>
      <c r="H37" s="79"/>
      <c r="I37" s="52"/>
      <c r="J37" s="64"/>
    </row>
    <row r="38" spans="1:10" ht="12.75" thickBot="1">
      <c r="A38" s="312"/>
      <c r="B38" s="313"/>
      <c r="C38" s="314"/>
      <c r="D38" s="66"/>
      <c r="E38" s="66"/>
      <c r="F38" s="67"/>
      <c r="G38" s="68"/>
      <c r="H38" s="80"/>
      <c r="I38" s="72"/>
      <c r="J38" s="69"/>
    </row>
    <row r="39" ht="8.25" customHeight="1" thickBot="1"/>
    <row r="40" spans="1:10" ht="12.75">
      <c r="A40" s="286" t="s">
        <v>168</v>
      </c>
      <c r="B40" s="287"/>
      <c r="C40" s="287"/>
      <c r="D40" s="287"/>
      <c r="E40" s="287"/>
      <c r="F40" s="287"/>
      <c r="G40" s="287"/>
      <c r="H40" s="287"/>
      <c r="I40" s="287"/>
      <c r="J40" s="288"/>
    </row>
    <row r="41" spans="1:10" ht="12">
      <c r="A41" s="309" t="s">
        <v>169</v>
      </c>
      <c r="B41" s="310"/>
      <c r="C41" s="310"/>
      <c r="D41" s="310"/>
      <c r="E41" s="311"/>
      <c r="F41" s="70" t="s">
        <v>14</v>
      </c>
      <c r="G41" s="71" t="s">
        <v>15</v>
      </c>
      <c r="H41" s="307" t="s">
        <v>85</v>
      </c>
      <c r="I41" s="307"/>
      <c r="J41" s="308"/>
    </row>
    <row r="42" spans="1:10" ht="12">
      <c r="A42" s="301"/>
      <c r="B42" s="302"/>
      <c r="C42" s="302"/>
      <c r="D42" s="302"/>
      <c r="E42" s="303"/>
      <c r="F42" s="63"/>
      <c r="G42" s="65"/>
      <c r="H42" s="317"/>
      <c r="I42" s="317"/>
      <c r="J42" s="318"/>
    </row>
    <row r="43" spans="1:10" ht="12.75" thickBot="1">
      <c r="A43" s="304"/>
      <c r="B43" s="305"/>
      <c r="C43" s="305"/>
      <c r="D43" s="305"/>
      <c r="E43" s="306"/>
      <c r="F43" s="67"/>
      <c r="G43" s="68"/>
      <c r="H43" s="315"/>
      <c r="I43" s="315"/>
      <c r="J43" s="316"/>
    </row>
    <row r="44" ht="9.75" customHeight="1" thickBot="1"/>
    <row r="45" spans="1:10" ht="12.75">
      <c r="A45" s="286" t="s">
        <v>83</v>
      </c>
      <c r="B45" s="287"/>
      <c r="C45" s="287"/>
      <c r="D45" s="287"/>
      <c r="E45" s="287"/>
      <c r="F45" s="287"/>
      <c r="G45" s="287"/>
      <c r="H45" s="287"/>
      <c r="I45" s="287"/>
      <c r="J45" s="288"/>
    </row>
    <row r="46" spans="1:10" ht="12">
      <c r="A46" s="309" t="s">
        <v>84</v>
      </c>
      <c r="B46" s="310"/>
      <c r="C46" s="310"/>
      <c r="D46" s="310"/>
      <c r="E46" s="311"/>
      <c r="F46" s="70" t="s">
        <v>14</v>
      </c>
      <c r="G46" s="71" t="s">
        <v>15</v>
      </c>
      <c r="H46" s="307" t="s">
        <v>85</v>
      </c>
      <c r="I46" s="307"/>
      <c r="J46" s="308"/>
    </row>
    <row r="47" spans="1:10" ht="12">
      <c r="A47" s="301"/>
      <c r="B47" s="302"/>
      <c r="C47" s="302"/>
      <c r="D47" s="302"/>
      <c r="E47" s="303"/>
      <c r="F47" s="63"/>
      <c r="G47" s="65"/>
      <c r="H47" s="317"/>
      <c r="I47" s="317"/>
      <c r="J47" s="318"/>
    </row>
    <row r="48" spans="1:10" ht="12.75" thickBot="1">
      <c r="A48" s="304"/>
      <c r="B48" s="305"/>
      <c r="C48" s="305"/>
      <c r="D48" s="305"/>
      <c r="E48" s="306"/>
      <c r="F48" s="67"/>
      <c r="G48" s="68"/>
      <c r="H48" s="315"/>
      <c r="I48" s="315"/>
      <c r="J48" s="316"/>
    </row>
    <row r="49" ht="9" customHeight="1" thickBot="1"/>
    <row r="50" spans="1:10" ht="12.75">
      <c r="A50" s="286" t="s">
        <v>86</v>
      </c>
      <c r="B50" s="287"/>
      <c r="C50" s="287"/>
      <c r="D50" s="287"/>
      <c r="E50" s="287"/>
      <c r="F50" s="287"/>
      <c r="G50" s="287"/>
      <c r="H50" s="287"/>
      <c r="I50" s="287"/>
      <c r="J50" s="288"/>
    </row>
    <row r="51" spans="1:10" ht="12">
      <c r="A51" s="322" t="s">
        <v>89</v>
      </c>
      <c r="B51" s="324"/>
      <c r="C51" s="324"/>
      <c r="D51" s="324"/>
      <c r="E51" s="324"/>
      <c r="F51" s="324"/>
      <c r="G51" s="324"/>
      <c r="H51" s="332"/>
      <c r="I51" s="332"/>
      <c r="J51" s="333"/>
    </row>
    <row r="52" spans="1:10" ht="12">
      <c r="A52" s="336"/>
      <c r="B52" s="337"/>
      <c r="C52" s="337"/>
      <c r="D52" s="337"/>
      <c r="E52" s="337"/>
      <c r="F52" s="337"/>
      <c r="G52" s="337"/>
      <c r="H52" s="337"/>
      <c r="I52" s="337"/>
      <c r="J52" s="340"/>
    </row>
    <row r="53" spans="1:10" ht="12">
      <c r="A53" s="336" t="s">
        <v>202</v>
      </c>
      <c r="B53" s="337"/>
      <c r="C53" s="337"/>
      <c r="D53" s="337"/>
      <c r="E53" s="337"/>
      <c r="F53" s="337"/>
      <c r="G53" s="330" t="s">
        <v>87</v>
      </c>
      <c r="H53" s="330"/>
      <c r="I53" s="330"/>
      <c r="J53" s="331"/>
    </row>
    <row r="54" spans="1:10" ht="12">
      <c r="A54" s="328"/>
      <c r="B54" s="329"/>
      <c r="C54" s="329"/>
      <c r="D54" s="329"/>
      <c r="E54" s="329"/>
      <c r="F54" s="329"/>
      <c r="G54" s="334"/>
      <c r="H54" s="334"/>
      <c r="I54" s="334"/>
      <c r="J54" s="335"/>
    </row>
    <row r="55" spans="1:10" ht="12">
      <c r="A55" s="336"/>
      <c r="B55" s="337"/>
      <c r="C55" s="337"/>
      <c r="D55" s="337"/>
      <c r="E55" s="337"/>
      <c r="F55" s="337"/>
      <c r="G55" s="337"/>
      <c r="H55" s="337"/>
      <c r="I55" s="337"/>
      <c r="J55" s="340"/>
    </row>
    <row r="56" spans="1:10" ht="12">
      <c r="A56" s="336" t="s">
        <v>88</v>
      </c>
      <c r="B56" s="337"/>
      <c r="C56" s="337"/>
      <c r="D56" s="337"/>
      <c r="E56" s="337"/>
      <c r="F56" s="337"/>
      <c r="G56" s="337"/>
      <c r="H56" s="337"/>
      <c r="I56" s="337"/>
      <c r="J56" s="340"/>
    </row>
    <row r="57" spans="1:10" ht="12">
      <c r="A57" s="338"/>
      <c r="B57" s="324"/>
      <c r="C57" s="324"/>
      <c r="D57" s="324"/>
      <c r="E57" s="324"/>
      <c r="F57" s="324"/>
      <c r="G57" s="324"/>
      <c r="H57" s="324"/>
      <c r="I57" s="324"/>
      <c r="J57" s="339"/>
    </row>
    <row r="58" spans="1:10" ht="12">
      <c r="A58" s="338"/>
      <c r="B58" s="324"/>
      <c r="C58" s="324"/>
      <c r="D58" s="324"/>
      <c r="E58" s="324"/>
      <c r="F58" s="324"/>
      <c r="G58" s="324"/>
      <c r="H58" s="324"/>
      <c r="I58" s="324"/>
      <c r="J58" s="339"/>
    </row>
    <row r="59" spans="1:10" ht="21.75" customHeight="1">
      <c r="A59" s="322" t="s">
        <v>203</v>
      </c>
      <c r="B59" s="324"/>
      <c r="C59" s="324"/>
      <c r="D59" s="324"/>
      <c r="E59" s="324"/>
      <c r="F59" s="324"/>
      <c r="G59" s="324"/>
      <c r="H59" s="332"/>
      <c r="I59" s="332"/>
      <c r="J59" s="333"/>
    </row>
    <row r="60" spans="1:10" ht="17.25" customHeight="1">
      <c r="A60" s="322" t="s">
        <v>90</v>
      </c>
      <c r="B60" s="324"/>
      <c r="C60" s="324"/>
      <c r="D60" s="324"/>
      <c r="E60" s="324"/>
      <c r="F60" s="324"/>
      <c r="G60" s="324"/>
      <c r="H60" s="332"/>
      <c r="I60" s="332"/>
      <c r="J60" s="333"/>
    </row>
    <row r="61" spans="1:10" ht="17.25" customHeight="1">
      <c r="A61" s="325"/>
      <c r="B61" s="326"/>
      <c r="C61" s="326"/>
      <c r="D61" s="326"/>
      <c r="E61" s="326"/>
      <c r="F61" s="326"/>
      <c r="G61" s="326"/>
      <c r="H61" s="326"/>
      <c r="I61" s="326"/>
      <c r="J61" s="327"/>
    </row>
    <row r="62" spans="1:10" ht="24.75" customHeight="1">
      <c r="A62" s="322" t="s">
        <v>178</v>
      </c>
      <c r="B62" s="323"/>
      <c r="C62" s="323"/>
      <c r="D62" s="323"/>
      <c r="E62" s="75"/>
      <c r="F62" s="324" t="s">
        <v>179</v>
      </c>
      <c r="G62" s="324"/>
      <c r="H62" s="324"/>
      <c r="I62" s="324"/>
      <c r="J62" s="73"/>
    </row>
    <row r="63" spans="1:10" ht="24.75" customHeight="1" thickBot="1">
      <c r="A63" s="319" t="s">
        <v>180</v>
      </c>
      <c r="B63" s="320"/>
      <c r="C63" s="320"/>
      <c r="D63" s="320"/>
      <c r="E63" s="76"/>
      <c r="F63" s="321" t="s">
        <v>181</v>
      </c>
      <c r="G63" s="321"/>
      <c r="H63" s="321"/>
      <c r="I63" s="321"/>
      <c r="J63" s="74"/>
    </row>
    <row r="66" ht="12">
      <c r="F66" s="42"/>
    </row>
    <row r="65520" spans="245:247" ht="12">
      <c r="IK65520" s="39" t="s">
        <v>167</v>
      </c>
      <c r="IL65520" s="39" t="s">
        <v>164</v>
      </c>
      <c r="IM65520" s="39" t="s">
        <v>58</v>
      </c>
    </row>
    <row r="65521" spans="245:247" ht="12">
      <c r="IK65521" s="39" t="s">
        <v>176</v>
      </c>
      <c r="IL65521" s="39" t="s">
        <v>165</v>
      </c>
      <c r="IM65521" s="39" t="s">
        <v>59</v>
      </c>
    </row>
    <row r="65522" spans="245:246" ht="12">
      <c r="IK65522" s="39" t="s">
        <v>177</v>
      </c>
      <c r="IL65522" s="39" t="s">
        <v>166</v>
      </c>
    </row>
    <row r="65523" ht="12">
      <c r="IK65523" s="39" t="s">
        <v>26</v>
      </c>
    </row>
  </sheetData>
  <sheetProtection password="EAE5" sheet="1" formatCells="0" formatColumns="0" formatRows="0" insertColumns="0" insertRows="0" insertHyperlinks="0" deleteColumns="0" deleteRows="0" sort="0" autoFilter="0" pivotTables="0"/>
  <mergeCells count="74">
    <mergeCell ref="A43:E43"/>
    <mergeCell ref="H42:J42"/>
    <mergeCell ref="A60:G60"/>
    <mergeCell ref="H60:J60"/>
    <mergeCell ref="A52:J52"/>
    <mergeCell ref="E56:J56"/>
    <mergeCell ref="A51:G51"/>
    <mergeCell ref="H51:J51"/>
    <mergeCell ref="A56:D56"/>
    <mergeCell ref="A59:G59"/>
    <mergeCell ref="A54:F54"/>
    <mergeCell ref="G53:J53"/>
    <mergeCell ref="H59:J59"/>
    <mergeCell ref="G54:J54"/>
    <mergeCell ref="A53:F53"/>
    <mergeCell ref="A58:J58"/>
    <mergeCell ref="A57:J57"/>
    <mergeCell ref="A55:J55"/>
    <mergeCell ref="A63:D63"/>
    <mergeCell ref="F63:I63"/>
    <mergeCell ref="A62:D62"/>
    <mergeCell ref="F62:I62"/>
    <mergeCell ref="A61:J61"/>
    <mergeCell ref="A7:C7"/>
    <mergeCell ref="A12:C12"/>
    <mergeCell ref="H43:J43"/>
    <mergeCell ref="A46:E46"/>
    <mergeCell ref="A47:E47"/>
    <mergeCell ref="A48:E48"/>
    <mergeCell ref="A35:C35"/>
    <mergeCell ref="A45:J45"/>
    <mergeCell ref="H41:J41"/>
    <mergeCell ref="A41:E41"/>
    <mergeCell ref="A38:C38"/>
    <mergeCell ref="H48:J48"/>
    <mergeCell ref="A40:J40"/>
    <mergeCell ref="H46:J46"/>
    <mergeCell ref="H47:J47"/>
    <mergeCell ref="A25:C25"/>
    <mergeCell ref="A26:C26"/>
    <mergeCell ref="A42:E42"/>
    <mergeCell ref="A31:C31"/>
    <mergeCell ref="A32:C32"/>
    <mergeCell ref="A33:C33"/>
    <mergeCell ref="A37:C37"/>
    <mergeCell ref="A23:C23"/>
    <mergeCell ref="A16:C16"/>
    <mergeCell ref="A34:C34"/>
    <mergeCell ref="A36:C36"/>
    <mergeCell ref="A22:C22"/>
    <mergeCell ref="A27:C27"/>
    <mergeCell ref="A17:C17"/>
    <mergeCell ref="A28:C28"/>
    <mergeCell ref="A29:C29"/>
    <mergeCell ref="A30:C30"/>
    <mergeCell ref="A4:C4"/>
    <mergeCell ref="A9:C9"/>
    <mergeCell ref="A14:C14"/>
    <mergeCell ref="A13:C13"/>
    <mergeCell ref="A21:C21"/>
    <mergeCell ref="A10:C10"/>
    <mergeCell ref="A6:C6"/>
    <mergeCell ref="A8:C8"/>
    <mergeCell ref="A20:C20"/>
    <mergeCell ref="A50:J50"/>
    <mergeCell ref="A24:C24"/>
    <mergeCell ref="A1:C1"/>
    <mergeCell ref="A18:C18"/>
    <mergeCell ref="A19:C19"/>
    <mergeCell ref="A2:C2"/>
    <mergeCell ref="A5:C5"/>
    <mergeCell ref="A3:C3"/>
    <mergeCell ref="A11:C11"/>
    <mergeCell ref="A15:C15"/>
  </mergeCells>
  <dataValidations count="38">
    <dataValidation type="list" allowBlank="1" showErrorMessage="1" errorTitle="Invalid Entry" error="Please Enter / Select a valid Entry from the List..." sqref="E2:E38">
      <formula1>$IL$65520:$IL$65522</formula1>
    </dataValidation>
    <dataValidation type="list" allowBlank="1" showErrorMessage="1" errorTitle="Invalid Entry" error="Please Select a valid Option from the List..." sqref="E62:E63 H59:J60 J62:J63">
      <formula1>$IM$65520:$IM$65521</formula1>
    </dataValidation>
    <dataValidation type="whole" allowBlank="1" showErrorMessage="1" errorTitle="Invalid Entry" error="Please make valid Numeric entry without Space..." sqref="I2:I38">
      <formula1>1</formula1>
      <formula2>9999999</formula2>
    </dataValidation>
    <dataValidation type="date" operator="greaterThan" allowBlank="1" showInputMessage="1" showErrorMessage="1" promptTitle="Date Format" prompt="Please Enter Date in DD-MM-YYYY Format !!!" errorTitle="Invalid Date" error="Please check the Date entered. Date format has to be DD-MMM-YY, e.g. 31-Jan-08..." sqref="F2:G38">
      <formula1>1</formula1>
    </dataValidation>
    <dataValidation type="list" allowBlank="1" showErrorMessage="1" errorTitle="Invalid Rank" error="Please Enter / Select a valid Opion from the List..." sqref="H51:J51">
      <formula1>$IM$65520:$IV$65521</formula1>
    </dataValidation>
    <dataValidation type="custom" allowBlank="1" showErrorMessage="1" errorTitle="Invalid Entry !!!" error="Please make a valid Text Entry..." sqref="H7 J7">
      <formula1>(COUNT(MATCH(CODE(MID(H7,ROW(INDIRECT("1:"&amp;LEN(H7))),1)),ROW(50:58),0)))=0</formula1>
    </dataValidation>
    <dataValidation type="custom" allowBlank="1" showErrorMessage="1" errorTitle="Invalid Entry !!!" error="Please make a valid Text Entry..." sqref="H8 J8">
      <formula1>(COUNT(MATCH(CODE(MID(H8,ROW(INDIRECT("1:"&amp;LEN(H8))),1)),ROW(50:58),0)))=0</formula1>
    </dataValidation>
    <dataValidation type="custom" allowBlank="1" showErrorMessage="1" errorTitle="Invalid Entry !!!" error="Please make a valid Text Entry..." sqref="H9 J9">
      <formula1>(COUNT(MATCH(CODE(MID(H9,ROW(INDIRECT("1:"&amp;LEN(H9))),1)),ROW(50:58),0)))=0</formula1>
    </dataValidation>
    <dataValidation type="custom" allowBlank="1" showErrorMessage="1" errorTitle="Invalid Entry !!!" error="Please make a valid Text Entry..." sqref="H10 J10">
      <formula1>(COUNT(MATCH(CODE(MID(H10,ROW(INDIRECT("1:"&amp;LEN(H10))),1)),ROW(50:58),0)))=0</formula1>
    </dataValidation>
    <dataValidation type="custom" allowBlank="1" showErrorMessage="1" errorTitle="Invalid Entry !!!" error="Please make a valid Text Entry..." sqref="H11 J11">
      <formula1>(COUNT(MATCH(CODE(MID(H11,ROW(INDIRECT("1:"&amp;LEN(H11))),1)),ROW(50:58),0)))=0</formula1>
    </dataValidation>
    <dataValidation type="custom" allowBlank="1" showErrorMessage="1" errorTitle="Invalid Entry !!!" error="Please make a valid Text Entry..." sqref="H12 J12">
      <formula1>(COUNT(MATCH(CODE(MID(H12,ROW(INDIRECT("1:"&amp;LEN(H12))),1)),ROW(50:58),0)))=0</formula1>
    </dataValidation>
    <dataValidation type="custom" allowBlank="1" showErrorMessage="1" errorTitle="Invalid Entry !!!" error="Please make a valid Text Entry..." sqref="H13 J13">
      <formula1>(COUNT(MATCH(CODE(MID(H13,ROW(INDIRECT("1:"&amp;LEN(H13))),1)),ROW(50:58),0)))=0</formula1>
    </dataValidation>
    <dataValidation type="custom" allowBlank="1" showErrorMessage="1" errorTitle="Invalid Entry !!!" error="Please make a valid Text Entry..." sqref="H14 J14">
      <formula1>(COUNT(MATCH(CODE(MID(H14,ROW(INDIRECT("1:"&amp;LEN(H14))),1)),ROW(50:58),0)))=0</formula1>
    </dataValidation>
    <dataValidation type="custom" allowBlank="1" showErrorMessage="1" errorTitle="Invalid Entry !!!" error="Please make a valid Text Entry..." sqref="H15 J15">
      <formula1>(COUNT(MATCH(CODE(MID(H15,ROW(INDIRECT("1:"&amp;LEN(H15))),1)),ROW(50:58),0)))=0</formula1>
    </dataValidation>
    <dataValidation type="custom" allowBlank="1" showErrorMessage="1" errorTitle="Invalid Entry !!!" error="Please make a valid Text Entry..." sqref="H16 J16">
      <formula1>(COUNT(MATCH(CODE(MID(H16,ROW(INDIRECT("1:"&amp;LEN(H16))),1)),ROW(50:58),0)))=0</formula1>
    </dataValidation>
    <dataValidation type="custom" allowBlank="1" showErrorMessage="1" errorTitle="Invalid Entry !!!" error="Please make a valid Text Entry..." sqref="H17 J17">
      <formula1>(COUNT(MATCH(CODE(MID(H17,ROW(INDIRECT("1:"&amp;LEN(H17))),1)),ROW(50:58),0)))=0</formula1>
    </dataValidation>
    <dataValidation type="custom" allowBlank="1" showErrorMessage="1" errorTitle="Invalid Entry !!!" error="Please make a valid Text Entry..." sqref="H18 J18">
      <formula1>(COUNT(MATCH(CODE(MID(H18,ROW(INDIRECT("1:"&amp;LEN(H18))),1)),ROW(50:58),0)))=0</formula1>
    </dataValidation>
    <dataValidation type="custom" allowBlank="1" showErrorMessage="1" errorTitle="Invalid Entry !!!" error="Please make a valid Text Entry..." sqref="H19 J19">
      <formula1>(COUNT(MATCH(CODE(MID(H19,ROW(INDIRECT("1:"&amp;LEN(H19))),1)),ROW(50:58),0)))=0</formula1>
    </dataValidation>
    <dataValidation type="custom" allowBlank="1" showErrorMessage="1" errorTitle="Invalid Entry !!!" error="Please make a valid Text Entry..." sqref="H20 J20">
      <formula1>(COUNT(MATCH(CODE(MID(H20,ROW(INDIRECT("1:"&amp;LEN(H20))),1)),ROW(50:58),0)))=0</formula1>
    </dataValidation>
    <dataValidation type="custom" allowBlank="1" showErrorMessage="1" errorTitle="Invalid Entry !!!" error="Please make a valid Text Entry..." sqref="H21 J21">
      <formula1>(COUNT(MATCH(CODE(MID(H21,ROW(INDIRECT("1:"&amp;LEN(H21))),1)),ROW(50:58),0)))=0</formula1>
    </dataValidation>
    <dataValidation type="custom" allowBlank="1" showErrorMessage="1" errorTitle="Invalid Entry !!!" error="Please make a valid Text Entry..." sqref="H22 J22">
      <formula1>(COUNT(MATCH(CODE(MID(H22,ROW(INDIRECT("1:"&amp;LEN(H22))),1)),ROW(50:58),0)))=0</formula1>
    </dataValidation>
    <dataValidation type="custom" allowBlank="1" showErrorMessage="1" errorTitle="Invalid Entry !!!" error="Please make a valid Text Entry..." sqref="H23 J23">
      <formula1>(COUNT(MATCH(CODE(MID(H23,ROW(INDIRECT("1:"&amp;LEN(H23))),1)),ROW(50:58),0)))=0</formula1>
    </dataValidation>
    <dataValidation type="custom" allowBlank="1" showErrorMessage="1" errorTitle="Invalid Entry !!!" error="Please make a valid Text Entry..." sqref="H24 J24">
      <formula1>(COUNT(MATCH(CODE(MID(H24,ROW(INDIRECT("1:"&amp;LEN(H24))),1)),ROW(50:58),0)))=0</formula1>
    </dataValidation>
    <dataValidation type="custom" allowBlank="1" showErrorMessage="1" errorTitle="Invalid Entry !!!" error="Please make a valid Text Entry..." sqref="H25 J25">
      <formula1>(COUNT(MATCH(CODE(MID(H25,ROW(INDIRECT("1:"&amp;LEN(H25))),1)),ROW(50:58),0)))=0</formula1>
    </dataValidation>
    <dataValidation type="custom" allowBlank="1" showErrorMessage="1" errorTitle="Invalid Entry !!!" error="Please make a valid Text Entry..." sqref="H26 J26">
      <formula1>(COUNT(MATCH(CODE(MID(H26,ROW(INDIRECT("1:"&amp;LEN(H26))),1)),ROW(50:58),0)))=0</formula1>
    </dataValidation>
    <dataValidation type="custom" allowBlank="1" showErrorMessage="1" errorTitle="Invalid Entry !!!" error="Please make a valid Text Entry..." sqref="H27 J27">
      <formula1>(COUNT(MATCH(CODE(MID(H27,ROW(INDIRECT("1:"&amp;LEN(H27))),1)),ROW(50:58),0)))=0</formula1>
    </dataValidation>
    <dataValidation type="custom" allowBlank="1" showErrorMessage="1" errorTitle="Invalid Entry !!!" error="Please make a valid Text Entry..." sqref="H28 J28">
      <formula1>(COUNT(MATCH(CODE(MID(H28,ROW(INDIRECT("1:"&amp;LEN(H28))),1)),ROW(50:58),0)))=0</formula1>
    </dataValidation>
    <dataValidation type="custom" allowBlank="1" showErrorMessage="1" errorTitle="Invalid Entry !!!" error="Please make a valid Text Entry..." sqref="H29 J29">
      <formula1>(COUNT(MATCH(CODE(MID(H29,ROW(INDIRECT("1:"&amp;LEN(H29))),1)),ROW(50:58),0)))=0</formula1>
    </dataValidation>
    <dataValidation type="custom" allowBlank="1" showErrorMessage="1" errorTitle="Invalid Entry !!!" error="Please make a valid Text Entry..." sqref="H30 J30">
      <formula1>(COUNT(MATCH(CODE(MID(H30,ROW(INDIRECT("1:"&amp;LEN(H30))),1)),ROW(50:58),0)))=0</formula1>
    </dataValidation>
    <dataValidation type="custom" allowBlank="1" showErrorMessage="1" errorTitle="Invalid Entry !!!" error="Please make a valid Text Entry..." sqref="H31 J31">
      <formula1>(COUNT(MATCH(CODE(MID(H31,ROW(INDIRECT("1:"&amp;LEN(H31))),1)),ROW(50:58),0)))=0</formula1>
    </dataValidation>
    <dataValidation type="custom" allowBlank="1" showErrorMessage="1" errorTitle="Invalid Entry !!!" error="Please make a valid Text Entry..." sqref="H32 J32">
      <formula1>(COUNT(MATCH(CODE(MID(H32,ROW(INDIRECT("1:"&amp;LEN(H32))),1)),ROW(50:58),0)))=0</formula1>
    </dataValidation>
    <dataValidation type="custom" allowBlank="1" showErrorMessage="1" errorTitle="Invalid Entry !!!" error="Please make a valid Text Entry..." sqref="H37 J37">
      <formula1>(COUNT(MATCH(CODE(MID(H37,ROW(INDIRECT("1:"&amp;LEN(H37))),1)),ROW(50:58),0)))=0</formula1>
    </dataValidation>
    <dataValidation type="custom" allowBlank="1" showErrorMessage="1" errorTitle="Invalid Entry !!!" error="Please make a valid Text Entry..." sqref="H38 J38">
      <formula1>(COUNT(MATCH(CODE(MID(H38,ROW(INDIRECT("1:"&amp;LEN(H38))),1)),ROW(50:58),0)))=0</formula1>
    </dataValidation>
    <dataValidation type="custom" allowBlank="1" showErrorMessage="1" errorTitle="Invalid Entry !!!" error="Please make a valid Text Entry..." sqref="H2:H4 J2:J4">
      <formula1>(COUNT(MATCH(CODE(MID(H2,ROW(INDIRECT("1:"&amp;LEN(H2))),1)),ROW(50:58),0)))=0</formula1>
    </dataValidation>
    <dataValidation type="custom" allowBlank="1" showErrorMessage="1" errorTitle="Invalid Entry !!!" error="Please make a valid Text Entry..." sqref="H5 J5">
      <formula1>(COUNT(MATCH(CODE(MID(H5,ROW(INDIRECT("1:"&amp;LEN(H5))),1)),ROW(53:63),0)))=0</formula1>
    </dataValidation>
    <dataValidation type="custom" allowBlank="1" showErrorMessage="1" errorTitle="Invalid Entry !!!" error="Please make a valid Text Entry..." sqref="H6 J6">
      <formula1>(COUNT(MATCH(CODE(MID(H6,ROW(INDIRECT("1:"&amp;LEN(H6))),1)),ROW(54:63),0)))=0</formula1>
    </dataValidation>
    <dataValidation type="custom" allowBlank="1" showErrorMessage="1" errorTitle="Invalid Entry !!!" error="Please make a valid Text Entry..." sqref="H33:H35 J33:J35">
      <formula1>(COUNT(MATCH(CODE(MID(H33,ROW(INDIRECT("1:"&amp;LEN(H33))),1)),ROW(50:58),0)))=0</formula1>
    </dataValidation>
    <dataValidation type="custom" allowBlank="1" showErrorMessage="1" errorTitle="Invalid Entry !!!" error="Please make a valid Text Entry..." sqref="H36 J36">
      <formula1>(COUNT(MATCH(CODE(MID(H36,ROW(INDIRECT("1:"&amp;LEN(H36))),1)),ROW(51:59),0)))=0</formula1>
    </dataValidation>
  </dataValidations>
  <printOptions horizontalCentered="1"/>
  <pageMargins left="0.5118110236220472" right="0.5118110236220472" top="0.2362204724409449" bottom="0.5118110236220472" header="0" footer="0.15748031496062992"/>
  <pageSetup horizontalDpi="600" verticalDpi="600" orientation="portrait" paperSize="9" scale="85" r:id="rId1"/>
  <headerFooter scaleWithDoc="0">
    <oddFooter>&amp;LWPIF-7.5/01-B&amp;C01st, April, 2022&amp;RRev. –01 
Page: 2 of 5</oddFooter>
  </headerFooter>
</worksheet>
</file>

<file path=xl/worksheets/sheet3.xml><?xml version="1.0" encoding="utf-8"?>
<worksheet xmlns="http://schemas.openxmlformats.org/spreadsheetml/2006/main" xmlns:r="http://schemas.openxmlformats.org/officeDocument/2006/relationships">
  <sheetPr codeName="Sheet3"/>
  <dimension ref="A1:IU65527"/>
  <sheetViews>
    <sheetView showGridLines="0" zoomScale="85" zoomScaleNormal="85" zoomScalePageLayoutView="0" workbookViewId="0" topLeftCell="A1">
      <pane xSplit="3" ySplit="3" topLeftCell="D4" activePane="bottomRight" state="frozen"/>
      <selection pane="topLeft" activeCell="B10" sqref="B10:T10"/>
      <selection pane="topRight" activeCell="B10" sqref="B10:T10"/>
      <selection pane="bottomLeft" activeCell="B10" sqref="B10:T10"/>
      <selection pane="bottomRight" activeCell="F4" sqref="F4"/>
    </sheetView>
  </sheetViews>
  <sheetFormatPr defaultColWidth="10.28125" defaultRowHeight="12.75"/>
  <cols>
    <col min="1" max="1" width="4.140625" style="85" bestFit="1" customWidth="1"/>
    <col min="2" max="2" width="16.421875" style="85" customWidth="1"/>
    <col min="3" max="3" width="16.57421875" style="85" customWidth="1"/>
    <col min="4" max="4" width="12.00390625" style="85" customWidth="1"/>
    <col min="5" max="5" width="14.140625" style="85" customWidth="1"/>
    <col min="6" max="6" width="12.28125" style="85" customWidth="1"/>
    <col min="7" max="7" width="12.7109375" style="85" customWidth="1"/>
    <col min="8" max="8" width="7.7109375" style="85" customWidth="1"/>
    <col min="9" max="9" width="10.421875" style="85" customWidth="1"/>
    <col min="10" max="10" width="7.7109375" style="85" bestFit="1" customWidth="1"/>
    <col min="11" max="11" width="12.00390625" style="85" customWidth="1"/>
    <col min="12" max="12" width="9.140625" style="85" customWidth="1"/>
    <col min="13" max="13" width="11.421875" style="85" bestFit="1" customWidth="1"/>
    <col min="14" max="14" width="11.140625" style="85" bestFit="1" customWidth="1"/>
    <col min="15" max="15" width="10.28125" style="85" customWidth="1"/>
    <col min="16" max="16" width="15.140625" style="85" customWidth="1"/>
    <col min="17" max="238" width="9.140625" style="85" customWidth="1"/>
    <col min="239" max="239" width="31.28125" style="85" customWidth="1"/>
    <col min="240" max="240" width="31.421875" style="85" customWidth="1"/>
    <col min="241" max="241" width="24.421875" style="85" customWidth="1"/>
    <col min="242" max="242" width="32.7109375" style="85" customWidth="1"/>
    <col min="243" max="243" width="29.28125" style="85" customWidth="1"/>
    <col min="244" max="244" width="35.8515625" style="85" customWidth="1"/>
    <col min="245" max="245" width="25.00390625" style="85" customWidth="1"/>
    <col min="246" max="246" width="32.140625" style="85" customWidth="1"/>
    <col min="247" max="250" width="9.140625" style="85" hidden="1" customWidth="1"/>
    <col min="251" max="251" width="22.28125" style="85" customWidth="1"/>
    <col min="252" max="252" width="29.7109375" style="85" customWidth="1"/>
    <col min="253" max="253" width="25.8515625" style="85" customWidth="1"/>
    <col min="254" max="254" width="42.8515625" style="85" customWidth="1"/>
    <col min="255" max="255" width="35.57421875" style="85" customWidth="1"/>
    <col min="256" max="16384" width="10.28125" style="85" customWidth="1"/>
  </cols>
  <sheetData>
    <row r="1" spans="2:16" ht="15" customHeight="1">
      <c r="B1" s="341" t="s">
        <v>205</v>
      </c>
      <c r="C1" s="341"/>
      <c r="D1" s="341"/>
      <c r="E1" s="341"/>
      <c r="F1" s="341"/>
      <c r="G1" s="341"/>
      <c r="H1" s="341"/>
      <c r="I1" s="341"/>
      <c r="J1" s="341"/>
      <c r="K1" s="341"/>
      <c r="L1" s="341"/>
      <c r="M1" s="341"/>
      <c r="N1" s="341"/>
      <c r="O1" s="341"/>
      <c r="P1" s="341"/>
    </row>
    <row r="2" spans="2:16" ht="15" customHeight="1" thickBot="1">
      <c r="B2" s="341"/>
      <c r="C2" s="341"/>
      <c r="D2" s="341"/>
      <c r="E2" s="341"/>
      <c r="F2" s="341"/>
      <c r="G2" s="341"/>
      <c r="H2" s="341"/>
      <c r="I2" s="341"/>
      <c r="J2" s="341"/>
      <c r="K2" s="341"/>
      <c r="L2" s="341"/>
      <c r="M2" s="341"/>
      <c r="N2" s="341"/>
      <c r="O2" s="341"/>
      <c r="P2" s="341"/>
    </row>
    <row r="3" spans="1:16" s="89" customFormat="1" ht="27.75" customHeight="1">
      <c r="A3" s="86" t="s">
        <v>103</v>
      </c>
      <c r="B3" s="87" t="s">
        <v>104</v>
      </c>
      <c r="C3" s="87" t="s">
        <v>16</v>
      </c>
      <c r="D3" s="87" t="s">
        <v>7</v>
      </c>
      <c r="E3" s="87" t="s">
        <v>6</v>
      </c>
      <c r="F3" s="87" t="s">
        <v>182</v>
      </c>
      <c r="G3" s="87" t="s">
        <v>11</v>
      </c>
      <c r="H3" s="87" t="s">
        <v>10</v>
      </c>
      <c r="I3" s="87" t="s">
        <v>216</v>
      </c>
      <c r="J3" s="87" t="s">
        <v>9</v>
      </c>
      <c r="K3" s="87" t="s">
        <v>105</v>
      </c>
      <c r="L3" s="87" t="s">
        <v>106</v>
      </c>
      <c r="M3" s="87" t="s">
        <v>107</v>
      </c>
      <c r="N3" s="87" t="s">
        <v>15</v>
      </c>
      <c r="O3" s="87" t="s">
        <v>108</v>
      </c>
      <c r="P3" s="88" t="s">
        <v>150</v>
      </c>
    </row>
    <row r="4" spans="1:16" ht="22.5" customHeight="1">
      <c r="A4" s="90">
        <v>1</v>
      </c>
      <c r="B4" s="91"/>
      <c r="C4" s="91"/>
      <c r="D4" s="92"/>
      <c r="E4" s="93"/>
      <c r="F4" s="91"/>
      <c r="G4" s="94"/>
      <c r="H4" s="94"/>
      <c r="I4" s="94"/>
      <c r="J4" s="95"/>
      <c r="K4" s="93"/>
      <c r="L4" s="93"/>
      <c r="M4" s="96"/>
      <c r="N4" s="96"/>
      <c r="O4" s="97">
        <f aca="true" t="shared" si="0" ref="O4:O48">IF(OR(M4="",N4=""),"",DiffDate(M4,N4))</f>
      </c>
      <c r="P4" s="98"/>
    </row>
    <row r="5" spans="1:16" ht="22.5" customHeight="1">
      <c r="A5" s="90">
        <v>2</v>
      </c>
      <c r="B5" s="91"/>
      <c r="C5" s="91"/>
      <c r="D5" s="92"/>
      <c r="E5" s="93"/>
      <c r="F5" s="91"/>
      <c r="G5" s="94"/>
      <c r="H5" s="94"/>
      <c r="I5" s="94"/>
      <c r="J5" s="95"/>
      <c r="K5" s="93"/>
      <c r="L5" s="93"/>
      <c r="M5" s="96"/>
      <c r="N5" s="96"/>
      <c r="O5" s="97">
        <f t="shared" si="0"/>
      </c>
      <c r="P5" s="98"/>
    </row>
    <row r="6" spans="1:16" ht="22.5" customHeight="1">
      <c r="A6" s="90">
        <v>3</v>
      </c>
      <c r="B6" s="91"/>
      <c r="C6" s="91"/>
      <c r="D6" s="92"/>
      <c r="E6" s="93"/>
      <c r="F6" s="91"/>
      <c r="G6" s="94"/>
      <c r="H6" s="94"/>
      <c r="I6" s="94"/>
      <c r="J6" s="95"/>
      <c r="K6" s="93"/>
      <c r="L6" s="93"/>
      <c r="M6" s="96"/>
      <c r="N6" s="96"/>
      <c r="O6" s="97">
        <f t="shared" si="0"/>
      </c>
      <c r="P6" s="98"/>
    </row>
    <row r="7" spans="1:16" ht="22.5" customHeight="1">
      <c r="A7" s="90">
        <v>4</v>
      </c>
      <c r="B7" s="91"/>
      <c r="C7" s="91"/>
      <c r="D7" s="92"/>
      <c r="E7" s="93"/>
      <c r="F7" s="91"/>
      <c r="G7" s="94"/>
      <c r="H7" s="94"/>
      <c r="I7" s="94"/>
      <c r="J7" s="95"/>
      <c r="K7" s="93"/>
      <c r="L7" s="93"/>
      <c r="M7" s="96"/>
      <c r="N7" s="96"/>
      <c r="O7" s="97">
        <f t="shared" si="0"/>
      </c>
      <c r="P7" s="98"/>
    </row>
    <row r="8" spans="1:16" ht="22.5" customHeight="1">
      <c r="A8" s="90">
        <v>5</v>
      </c>
      <c r="B8" s="91"/>
      <c r="C8" s="91"/>
      <c r="D8" s="92"/>
      <c r="E8" s="93"/>
      <c r="F8" s="91"/>
      <c r="G8" s="94"/>
      <c r="H8" s="94"/>
      <c r="I8" s="94"/>
      <c r="J8" s="95"/>
      <c r="K8" s="93"/>
      <c r="L8" s="93"/>
      <c r="M8" s="96"/>
      <c r="N8" s="96"/>
      <c r="O8" s="97">
        <f t="shared" si="0"/>
      </c>
      <c r="P8" s="98"/>
    </row>
    <row r="9" spans="1:16" ht="22.5" customHeight="1">
      <c r="A9" s="90">
        <v>6</v>
      </c>
      <c r="B9" s="91"/>
      <c r="C9" s="91"/>
      <c r="D9" s="92"/>
      <c r="E9" s="93"/>
      <c r="F9" s="91"/>
      <c r="G9" s="99"/>
      <c r="H9" s="99"/>
      <c r="I9" s="94"/>
      <c r="J9" s="95"/>
      <c r="K9" s="93"/>
      <c r="L9" s="93"/>
      <c r="M9" s="96"/>
      <c r="N9" s="96"/>
      <c r="O9" s="97">
        <f t="shared" si="0"/>
      </c>
      <c r="P9" s="98"/>
    </row>
    <row r="10" spans="1:16" ht="22.5" customHeight="1">
      <c r="A10" s="90">
        <v>7</v>
      </c>
      <c r="B10" s="91"/>
      <c r="C10" s="91"/>
      <c r="D10" s="92"/>
      <c r="E10" s="93"/>
      <c r="F10" s="91"/>
      <c r="G10" s="94"/>
      <c r="H10" s="94"/>
      <c r="I10" s="94"/>
      <c r="J10" s="94"/>
      <c r="K10" s="100"/>
      <c r="L10" s="93"/>
      <c r="M10" s="96"/>
      <c r="N10" s="96"/>
      <c r="O10" s="97">
        <f t="shared" si="0"/>
      </c>
      <c r="P10" s="98"/>
    </row>
    <row r="11" spans="1:16" ht="22.5" customHeight="1">
      <c r="A11" s="90">
        <v>8</v>
      </c>
      <c r="B11" s="91"/>
      <c r="C11" s="91"/>
      <c r="D11" s="92"/>
      <c r="E11" s="93"/>
      <c r="F11" s="91"/>
      <c r="G11" s="94"/>
      <c r="H11" s="94"/>
      <c r="I11" s="94"/>
      <c r="J11" s="95"/>
      <c r="K11" s="93"/>
      <c r="L11" s="93"/>
      <c r="M11" s="96"/>
      <c r="N11" s="96"/>
      <c r="O11" s="97">
        <f t="shared" si="0"/>
      </c>
      <c r="P11" s="98"/>
    </row>
    <row r="12" spans="1:16" ht="22.5" customHeight="1">
      <c r="A12" s="90">
        <v>9</v>
      </c>
      <c r="B12" s="91"/>
      <c r="C12" s="91"/>
      <c r="D12" s="92"/>
      <c r="E12" s="93"/>
      <c r="F12" s="91"/>
      <c r="G12" s="94"/>
      <c r="H12" s="94"/>
      <c r="I12" s="94"/>
      <c r="J12" s="95"/>
      <c r="K12" s="93"/>
      <c r="L12" s="93"/>
      <c r="M12" s="96"/>
      <c r="N12" s="96"/>
      <c r="O12" s="97">
        <f t="shared" si="0"/>
      </c>
      <c r="P12" s="98"/>
    </row>
    <row r="13" spans="1:16" ht="22.5" customHeight="1">
      <c r="A13" s="90">
        <v>10</v>
      </c>
      <c r="B13" s="91"/>
      <c r="C13" s="91"/>
      <c r="D13" s="92"/>
      <c r="E13" s="93"/>
      <c r="F13" s="91"/>
      <c r="G13" s="94"/>
      <c r="H13" s="94"/>
      <c r="I13" s="94"/>
      <c r="J13" s="95"/>
      <c r="K13" s="93"/>
      <c r="L13" s="93"/>
      <c r="M13" s="96"/>
      <c r="N13" s="96"/>
      <c r="O13" s="97">
        <f t="shared" si="0"/>
      </c>
      <c r="P13" s="98"/>
    </row>
    <row r="14" spans="1:16" ht="22.5" customHeight="1">
      <c r="A14" s="90">
        <v>11</v>
      </c>
      <c r="B14" s="91"/>
      <c r="C14" s="91"/>
      <c r="D14" s="92"/>
      <c r="E14" s="93"/>
      <c r="F14" s="91"/>
      <c r="G14" s="94"/>
      <c r="H14" s="94"/>
      <c r="I14" s="94"/>
      <c r="J14" s="95"/>
      <c r="K14" s="93"/>
      <c r="L14" s="93"/>
      <c r="M14" s="96"/>
      <c r="N14" s="96"/>
      <c r="O14" s="97">
        <f t="shared" si="0"/>
      </c>
      <c r="P14" s="98"/>
    </row>
    <row r="15" spans="1:16" ht="22.5" customHeight="1">
      <c r="A15" s="90">
        <v>12</v>
      </c>
      <c r="B15" s="91"/>
      <c r="C15" s="91"/>
      <c r="D15" s="92"/>
      <c r="E15" s="93"/>
      <c r="F15" s="91"/>
      <c r="G15" s="94"/>
      <c r="H15" s="94"/>
      <c r="I15" s="94"/>
      <c r="J15" s="95"/>
      <c r="K15" s="93"/>
      <c r="L15" s="93"/>
      <c r="M15" s="96"/>
      <c r="N15" s="96"/>
      <c r="O15" s="97">
        <f t="shared" si="0"/>
      </c>
      <c r="P15" s="98"/>
    </row>
    <row r="16" spans="1:16" ht="22.5" customHeight="1">
      <c r="A16" s="90">
        <v>13</v>
      </c>
      <c r="B16" s="91"/>
      <c r="C16" s="91"/>
      <c r="D16" s="92"/>
      <c r="E16" s="93"/>
      <c r="F16" s="91"/>
      <c r="G16" s="94"/>
      <c r="H16" s="94"/>
      <c r="I16" s="94"/>
      <c r="J16" s="95"/>
      <c r="K16" s="93"/>
      <c r="L16" s="93"/>
      <c r="M16" s="96"/>
      <c r="N16" s="96"/>
      <c r="O16" s="97">
        <f t="shared" si="0"/>
      </c>
      <c r="P16" s="98"/>
    </row>
    <row r="17" spans="1:16" ht="22.5" customHeight="1">
      <c r="A17" s="90">
        <v>14</v>
      </c>
      <c r="B17" s="91"/>
      <c r="C17" s="91"/>
      <c r="D17" s="92"/>
      <c r="E17" s="93"/>
      <c r="F17" s="91"/>
      <c r="G17" s="94"/>
      <c r="H17" s="94"/>
      <c r="I17" s="94"/>
      <c r="J17" s="95"/>
      <c r="K17" s="93"/>
      <c r="L17" s="93"/>
      <c r="M17" s="96"/>
      <c r="N17" s="96"/>
      <c r="O17" s="97">
        <f t="shared" si="0"/>
      </c>
      <c r="P17" s="98"/>
    </row>
    <row r="18" spans="1:16" ht="22.5" customHeight="1">
      <c r="A18" s="90">
        <v>15</v>
      </c>
      <c r="B18" s="91"/>
      <c r="C18" s="91"/>
      <c r="D18" s="92"/>
      <c r="E18" s="93"/>
      <c r="F18" s="91"/>
      <c r="G18" s="94"/>
      <c r="H18" s="94"/>
      <c r="I18" s="94"/>
      <c r="J18" s="95"/>
      <c r="K18" s="93"/>
      <c r="L18" s="93"/>
      <c r="M18" s="96"/>
      <c r="N18" s="96"/>
      <c r="O18" s="97">
        <f t="shared" si="0"/>
      </c>
      <c r="P18" s="98"/>
    </row>
    <row r="19" spans="1:16" ht="22.5" customHeight="1">
      <c r="A19" s="90">
        <v>16</v>
      </c>
      <c r="B19" s="91"/>
      <c r="C19" s="91"/>
      <c r="D19" s="92"/>
      <c r="E19" s="93"/>
      <c r="F19" s="91"/>
      <c r="G19" s="94"/>
      <c r="H19" s="94"/>
      <c r="I19" s="94"/>
      <c r="J19" s="95"/>
      <c r="K19" s="93"/>
      <c r="L19" s="93"/>
      <c r="M19" s="96"/>
      <c r="N19" s="96"/>
      <c r="O19" s="97">
        <f t="shared" si="0"/>
      </c>
      <c r="P19" s="98"/>
    </row>
    <row r="20" spans="1:16" ht="22.5" customHeight="1">
      <c r="A20" s="90">
        <v>17</v>
      </c>
      <c r="B20" s="91"/>
      <c r="C20" s="91"/>
      <c r="D20" s="92"/>
      <c r="E20" s="93"/>
      <c r="F20" s="91"/>
      <c r="G20" s="94"/>
      <c r="H20" s="94"/>
      <c r="I20" s="94"/>
      <c r="J20" s="95"/>
      <c r="K20" s="93"/>
      <c r="L20" s="93"/>
      <c r="M20" s="96"/>
      <c r="N20" s="96"/>
      <c r="O20" s="97">
        <f t="shared" si="0"/>
      </c>
      <c r="P20" s="98"/>
    </row>
    <row r="21" spans="1:16" ht="22.5" customHeight="1">
      <c r="A21" s="90">
        <v>18</v>
      </c>
      <c r="B21" s="91"/>
      <c r="C21" s="91"/>
      <c r="D21" s="92"/>
      <c r="E21" s="93"/>
      <c r="F21" s="91"/>
      <c r="G21" s="94"/>
      <c r="H21" s="94"/>
      <c r="I21" s="94"/>
      <c r="J21" s="95"/>
      <c r="K21" s="93"/>
      <c r="L21" s="93"/>
      <c r="M21" s="96"/>
      <c r="N21" s="96"/>
      <c r="O21" s="97">
        <f t="shared" si="0"/>
      </c>
      <c r="P21" s="98"/>
    </row>
    <row r="22" spans="1:16" ht="22.5" customHeight="1">
      <c r="A22" s="90">
        <v>19</v>
      </c>
      <c r="B22" s="91"/>
      <c r="C22" s="91"/>
      <c r="D22" s="92"/>
      <c r="E22" s="93"/>
      <c r="F22" s="91"/>
      <c r="G22" s="94"/>
      <c r="H22" s="94"/>
      <c r="I22" s="94"/>
      <c r="J22" s="95"/>
      <c r="K22" s="93"/>
      <c r="L22" s="93"/>
      <c r="M22" s="96"/>
      <c r="N22" s="96"/>
      <c r="O22" s="97">
        <f t="shared" si="0"/>
      </c>
      <c r="P22" s="98"/>
    </row>
    <row r="23" spans="1:16" ht="22.5" customHeight="1">
      <c r="A23" s="90">
        <v>20</v>
      </c>
      <c r="B23" s="91"/>
      <c r="C23" s="91"/>
      <c r="D23" s="92"/>
      <c r="E23" s="93"/>
      <c r="F23" s="91"/>
      <c r="G23" s="94"/>
      <c r="H23" s="94"/>
      <c r="I23" s="94"/>
      <c r="J23" s="95"/>
      <c r="K23" s="93"/>
      <c r="L23" s="93"/>
      <c r="M23" s="96"/>
      <c r="N23" s="96"/>
      <c r="O23" s="97">
        <f t="shared" si="0"/>
      </c>
      <c r="P23" s="98"/>
    </row>
    <row r="24" spans="1:16" ht="22.5" customHeight="1">
      <c r="A24" s="90">
        <v>21</v>
      </c>
      <c r="B24" s="91"/>
      <c r="C24" s="91"/>
      <c r="D24" s="92"/>
      <c r="E24" s="93"/>
      <c r="F24" s="91"/>
      <c r="G24" s="94"/>
      <c r="H24" s="94"/>
      <c r="I24" s="94"/>
      <c r="J24" s="95"/>
      <c r="K24" s="93"/>
      <c r="L24" s="93"/>
      <c r="M24" s="96"/>
      <c r="N24" s="96"/>
      <c r="O24" s="97">
        <f t="shared" si="0"/>
      </c>
      <c r="P24" s="98"/>
    </row>
    <row r="25" spans="1:16" ht="22.5" customHeight="1">
      <c r="A25" s="90">
        <v>22</v>
      </c>
      <c r="B25" s="91"/>
      <c r="C25" s="91"/>
      <c r="D25" s="92"/>
      <c r="E25" s="93"/>
      <c r="F25" s="91"/>
      <c r="G25" s="94"/>
      <c r="H25" s="94"/>
      <c r="I25" s="94"/>
      <c r="J25" s="95"/>
      <c r="K25" s="93"/>
      <c r="L25" s="93"/>
      <c r="M25" s="96"/>
      <c r="N25" s="96"/>
      <c r="O25" s="97">
        <f t="shared" si="0"/>
      </c>
      <c r="P25" s="98"/>
    </row>
    <row r="26" spans="1:16" ht="22.5" customHeight="1">
      <c r="A26" s="90">
        <v>23</v>
      </c>
      <c r="B26" s="91"/>
      <c r="C26" s="91"/>
      <c r="D26" s="92"/>
      <c r="E26" s="93"/>
      <c r="F26" s="91"/>
      <c r="G26" s="94"/>
      <c r="H26" s="94"/>
      <c r="I26" s="94"/>
      <c r="J26" s="95"/>
      <c r="K26" s="93"/>
      <c r="L26" s="93"/>
      <c r="M26" s="96"/>
      <c r="N26" s="96"/>
      <c r="O26" s="97">
        <f t="shared" si="0"/>
      </c>
      <c r="P26" s="98"/>
    </row>
    <row r="27" spans="1:16" ht="22.5" customHeight="1">
      <c r="A27" s="90">
        <v>24</v>
      </c>
      <c r="B27" s="91"/>
      <c r="C27" s="91"/>
      <c r="D27" s="92"/>
      <c r="E27" s="93"/>
      <c r="F27" s="91"/>
      <c r="G27" s="94"/>
      <c r="H27" s="94"/>
      <c r="I27" s="94"/>
      <c r="J27" s="95"/>
      <c r="K27" s="93"/>
      <c r="L27" s="93"/>
      <c r="M27" s="96"/>
      <c r="N27" s="96"/>
      <c r="O27" s="97">
        <f t="shared" si="0"/>
      </c>
      <c r="P27" s="98"/>
    </row>
    <row r="28" spans="1:16" ht="22.5" customHeight="1" thickBot="1">
      <c r="A28" s="101">
        <v>25</v>
      </c>
      <c r="B28" s="102"/>
      <c r="C28" s="102"/>
      <c r="D28" s="92"/>
      <c r="E28" s="104"/>
      <c r="F28" s="91"/>
      <c r="G28" s="105"/>
      <c r="H28" s="105"/>
      <c r="I28" s="105"/>
      <c r="J28" s="106"/>
      <c r="K28" s="104"/>
      <c r="L28" s="104"/>
      <c r="M28" s="107"/>
      <c r="N28" s="107"/>
      <c r="O28" s="108">
        <f t="shared" si="0"/>
      </c>
      <c r="P28" s="109"/>
    </row>
    <row r="29" spans="1:16" ht="22.5" customHeight="1">
      <c r="A29" s="110">
        <v>26</v>
      </c>
      <c r="B29" s="111"/>
      <c r="C29" s="111"/>
      <c r="D29" s="92"/>
      <c r="E29" s="112"/>
      <c r="F29" s="91"/>
      <c r="G29" s="113"/>
      <c r="H29" s="113"/>
      <c r="I29" s="113"/>
      <c r="J29" s="114"/>
      <c r="K29" s="112"/>
      <c r="L29" s="112"/>
      <c r="M29" s="115"/>
      <c r="N29" s="115"/>
      <c r="O29" s="116">
        <f t="shared" si="0"/>
      </c>
      <c r="P29" s="117"/>
    </row>
    <row r="30" spans="1:16" ht="22.5" customHeight="1">
      <c r="A30" s="90">
        <v>27</v>
      </c>
      <c r="B30" s="91"/>
      <c r="C30" s="91"/>
      <c r="D30" s="92"/>
      <c r="E30" s="93"/>
      <c r="F30" s="91"/>
      <c r="G30" s="94"/>
      <c r="H30" s="94"/>
      <c r="I30" s="94"/>
      <c r="J30" s="95"/>
      <c r="K30" s="93"/>
      <c r="L30" s="93"/>
      <c r="M30" s="96"/>
      <c r="N30" s="96"/>
      <c r="O30" s="97">
        <f t="shared" si="0"/>
      </c>
      <c r="P30" s="98"/>
    </row>
    <row r="31" spans="1:16" ht="22.5" customHeight="1">
      <c r="A31" s="90">
        <v>28</v>
      </c>
      <c r="B31" s="91"/>
      <c r="C31" s="91"/>
      <c r="D31" s="92"/>
      <c r="E31" s="93"/>
      <c r="F31" s="91"/>
      <c r="G31" s="94"/>
      <c r="H31" s="94"/>
      <c r="I31" s="94"/>
      <c r="J31" s="95"/>
      <c r="K31" s="93"/>
      <c r="L31" s="93"/>
      <c r="M31" s="96"/>
      <c r="N31" s="96"/>
      <c r="O31" s="97">
        <f t="shared" si="0"/>
      </c>
      <c r="P31" s="98"/>
    </row>
    <row r="32" spans="1:16" ht="22.5" customHeight="1">
      <c r="A32" s="90">
        <v>29</v>
      </c>
      <c r="B32" s="91"/>
      <c r="C32" s="91"/>
      <c r="D32" s="92"/>
      <c r="E32" s="93"/>
      <c r="F32" s="91"/>
      <c r="G32" s="94"/>
      <c r="H32" s="94"/>
      <c r="I32" s="94"/>
      <c r="J32" s="95"/>
      <c r="K32" s="93"/>
      <c r="L32" s="93"/>
      <c r="M32" s="96"/>
      <c r="N32" s="96"/>
      <c r="O32" s="97">
        <f t="shared" si="0"/>
      </c>
      <c r="P32" s="98"/>
    </row>
    <row r="33" spans="1:16" ht="22.5" customHeight="1">
      <c r="A33" s="90">
        <v>30</v>
      </c>
      <c r="B33" s="91"/>
      <c r="C33" s="91"/>
      <c r="D33" s="92"/>
      <c r="E33" s="93"/>
      <c r="F33" s="91"/>
      <c r="G33" s="94"/>
      <c r="H33" s="94"/>
      <c r="I33" s="94"/>
      <c r="J33" s="95"/>
      <c r="K33" s="93"/>
      <c r="L33" s="93"/>
      <c r="M33" s="96"/>
      <c r="N33" s="96"/>
      <c r="O33" s="97">
        <f t="shared" si="0"/>
      </c>
      <c r="P33" s="98"/>
    </row>
    <row r="34" spans="1:16" ht="22.5" customHeight="1">
      <c r="A34" s="90">
        <v>31</v>
      </c>
      <c r="B34" s="91"/>
      <c r="C34" s="91"/>
      <c r="D34" s="92"/>
      <c r="E34" s="93"/>
      <c r="F34" s="91"/>
      <c r="G34" s="94"/>
      <c r="H34" s="94"/>
      <c r="I34" s="94"/>
      <c r="J34" s="95"/>
      <c r="K34" s="93"/>
      <c r="L34" s="93"/>
      <c r="M34" s="96"/>
      <c r="N34" s="96"/>
      <c r="O34" s="97">
        <f t="shared" si="0"/>
      </c>
      <c r="P34" s="98"/>
    </row>
    <row r="35" spans="1:16" ht="22.5" customHeight="1">
      <c r="A35" s="90">
        <v>32</v>
      </c>
      <c r="B35" s="91"/>
      <c r="C35" s="91"/>
      <c r="D35" s="92"/>
      <c r="E35" s="93"/>
      <c r="F35" s="91"/>
      <c r="G35" s="94"/>
      <c r="H35" s="94"/>
      <c r="I35" s="94"/>
      <c r="J35" s="95"/>
      <c r="K35" s="93"/>
      <c r="L35" s="93"/>
      <c r="M35" s="96"/>
      <c r="N35" s="96"/>
      <c r="O35" s="97">
        <f t="shared" si="0"/>
      </c>
      <c r="P35" s="98"/>
    </row>
    <row r="36" spans="1:16" ht="22.5" customHeight="1">
      <c r="A36" s="90">
        <v>33</v>
      </c>
      <c r="B36" s="91"/>
      <c r="C36" s="91"/>
      <c r="D36" s="92"/>
      <c r="E36" s="93"/>
      <c r="F36" s="91"/>
      <c r="G36" s="94"/>
      <c r="H36" s="94"/>
      <c r="I36" s="94"/>
      <c r="J36" s="95"/>
      <c r="K36" s="93"/>
      <c r="L36" s="93"/>
      <c r="M36" s="96"/>
      <c r="N36" s="96"/>
      <c r="O36" s="97">
        <f t="shared" si="0"/>
      </c>
      <c r="P36" s="98"/>
    </row>
    <row r="37" spans="1:16" ht="22.5" customHeight="1">
      <c r="A37" s="90">
        <v>34</v>
      </c>
      <c r="B37" s="91"/>
      <c r="C37" s="91"/>
      <c r="D37" s="92"/>
      <c r="E37" s="93"/>
      <c r="F37" s="91"/>
      <c r="G37" s="94"/>
      <c r="H37" s="94"/>
      <c r="I37" s="94"/>
      <c r="J37" s="95"/>
      <c r="K37" s="93"/>
      <c r="L37" s="93"/>
      <c r="M37" s="96"/>
      <c r="N37" s="96"/>
      <c r="O37" s="97">
        <f t="shared" si="0"/>
      </c>
      <c r="P37" s="98"/>
    </row>
    <row r="38" spans="1:16" ht="22.5" customHeight="1">
      <c r="A38" s="90">
        <v>35</v>
      </c>
      <c r="B38" s="91"/>
      <c r="C38" s="91"/>
      <c r="D38" s="92"/>
      <c r="E38" s="93"/>
      <c r="F38" s="91"/>
      <c r="G38" s="94"/>
      <c r="H38" s="94"/>
      <c r="I38" s="94"/>
      <c r="J38" s="95"/>
      <c r="K38" s="93"/>
      <c r="L38" s="93"/>
      <c r="M38" s="96"/>
      <c r="N38" s="96"/>
      <c r="O38" s="97">
        <f t="shared" si="0"/>
      </c>
      <c r="P38" s="98"/>
    </row>
    <row r="39" spans="1:16" ht="22.5" customHeight="1">
      <c r="A39" s="90">
        <v>36</v>
      </c>
      <c r="B39" s="91"/>
      <c r="C39" s="91"/>
      <c r="D39" s="92"/>
      <c r="E39" s="93"/>
      <c r="F39" s="91"/>
      <c r="G39" s="94"/>
      <c r="H39" s="94"/>
      <c r="I39" s="94"/>
      <c r="J39" s="95"/>
      <c r="K39" s="93"/>
      <c r="L39" s="93"/>
      <c r="M39" s="96"/>
      <c r="N39" s="96"/>
      <c r="O39" s="97">
        <f t="shared" si="0"/>
      </c>
      <c r="P39" s="98"/>
    </row>
    <row r="40" spans="1:16" ht="22.5" customHeight="1">
      <c r="A40" s="90">
        <v>37</v>
      </c>
      <c r="B40" s="91"/>
      <c r="C40" s="91"/>
      <c r="D40" s="92"/>
      <c r="E40" s="93"/>
      <c r="F40" s="91"/>
      <c r="G40" s="94"/>
      <c r="H40" s="94"/>
      <c r="I40" s="94"/>
      <c r="J40" s="95"/>
      <c r="K40" s="93"/>
      <c r="L40" s="93"/>
      <c r="M40" s="96"/>
      <c r="N40" s="96"/>
      <c r="O40" s="97">
        <f t="shared" si="0"/>
      </c>
      <c r="P40" s="98"/>
    </row>
    <row r="41" spans="1:16" ht="22.5" customHeight="1">
      <c r="A41" s="90">
        <v>38</v>
      </c>
      <c r="B41" s="91"/>
      <c r="C41" s="91"/>
      <c r="D41" s="92"/>
      <c r="E41" s="93"/>
      <c r="F41" s="91"/>
      <c r="G41" s="94"/>
      <c r="H41" s="94"/>
      <c r="I41" s="94"/>
      <c r="J41" s="95"/>
      <c r="K41" s="93"/>
      <c r="L41" s="93"/>
      <c r="M41" s="96"/>
      <c r="N41" s="96"/>
      <c r="O41" s="97">
        <f t="shared" si="0"/>
      </c>
      <c r="P41" s="98"/>
    </row>
    <row r="42" spans="1:16" ht="22.5" customHeight="1">
      <c r="A42" s="90">
        <v>39</v>
      </c>
      <c r="B42" s="91"/>
      <c r="C42" s="91"/>
      <c r="D42" s="92"/>
      <c r="E42" s="93"/>
      <c r="F42" s="91"/>
      <c r="G42" s="94"/>
      <c r="H42" s="94"/>
      <c r="I42" s="94"/>
      <c r="J42" s="95"/>
      <c r="K42" s="93"/>
      <c r="L42" s="93"/>
      <c r="M42" s="96"/>
      <c r="N42" s="96"/>
      <c r="O42" s="97">
        <f t="shared" si="0"/>
      </c>
      <c r="P42" s="98"/>
    </row>
    <row r="43" spans="1:16" ht="22.5" customHeight="1">
      <c r="A43" s="90">
        <v>40</v>
      </c>
      <c r="B43" s="91"/>
      <c r="C43" s="91"/>
      <c r="D43" s="92"/>
      <c r="E43" s="93"/>
      <c r="F43" s="91"/>
      <c r="G43" s="94"/>
      <c r="H43" s="94"/>
      <c r="I43" s="94"/>
      <c r="J43" s="95"/>
      <c r="K43" s="93"/>
      <c r="L43" s="93"/>
      <c r="M43" s="96"/>
      <c r="N43" s="96"/>
      <c r="O43" s="97">
        <f t="shared" si="0"/>
      </c>
      <c r="P43" s="98"/>
    </row>
    <row r="44" spans="1:16" ht="22.5" customHeight="1">
      <c r="A44" s="90">
        <v>41</v>
      </c>
      <c r="B44" s="91"/>
      <c r="C44" s="91"/>
      <c r="D44" s="92"/>
      <c r="E44" s="93"/>
      <c r="F44" s="91"/>
      <c r="G44" s="94"/>
      <c r="H44" s="94"/>
      <c r="I44" s="94"/>
      <c r="J44" s="95"/>
      <c r="K44" s="93"/>
      <c r="L44" s="93"/>
      <c r="M44" s="96"/>
      <c r="N44" s="96"/>
      <c r="O44" s="97">
        <f t="shared" si="0"/>
      </c>
      <c r="P44" s="98"/>
    </row>
    <row r="45" spans="1:16" ht="22.5" customHeight="1">
      <c r="A45" s="90">
        <v>42</v>
      </c>
      <c r="B45" s="91"/>
      <c r="C45" s="91"/>
      <c r="D45" s="92"/>
      <c r="E45" s="93"/>
      <c r="F45" s="91"/>
      <c r="G45" s="94"/>
      <c r="H45" s="94"/>
      <c r="I45" s="94"/>
      <c r="J45" s="95"/>
      <c r="K45" s="93"/>
      <c r="L45" s="93"/>
      <c r="M45" s="96"/>
      <c r="N45" s="96"/>
      <c r="O45" s="97">
        <f t="shared" si="0"/>
      </c>
      <c r="P45" s="98"/>
    </row>
    <row r="46" spans="1:16" ht="22.5" customHeight="1">
      <c r="A46" s="90">
        <v>43</v>
      </c>
      <c r="B46" s="91"/>
      <c r="C46" s="91"/>
      <c r="D46" s="92"/>
      <c r="E46" s="93"/>
      <c r="F46" s="91"/>
      <c r="G46" s="94"/>
      <c r="H46" s="94"/>
      <c r="I46" s="94"/>
      <c r="J46" s="95"/>
      <c r="K46" s="93"/>
      <c r="L46" s="93"/>
      <c r="M46" s="96"/>
      <c r="N46" s="96"/>
      <c r="O46" s="97">
        <f t="shared" si="0"/>
      </c>
      <c r="P46" s="98"/>
    </row>
    <row r="47" spans="1:16" ht="22.5" customHeight="1">
      <c r="A47" s="90">
        <v>44</v>
      </c>
      <c r="B47" s="91"/>
      <c r="C47" s="91"/>
      <c r="D47" s="92"/>
      <c r="E47" s="93"/>
      <c r="F47" s="91"/>
      <c r="G47" s="94"/>
      <c r="H47" s="94"/>
      <c r="I47" s="94"/>
      <c r="J47" s="95"/>
      <c r="K47" s="93"/>
      <c r="L47" s="93"/>
      <c r="M47" s="96"/>
      <c r="N47" s="96"/>
      <c r="O47" s="97">
        <f t="shared" si="0"/>
      </c>
      <c r="P47" s="98"/>
    </row>
    <row r="48" spans="1:16" ht="22.5" customHeight="1" thickBot="1">
      <c r="A48" s="101">
        <v>45</v>
      </c>
      <c r="B48" s="102"/>
      <c r="C48" s="102"/>
      <c r="D48" s="103"/>
      <c r="E48" s="104"/>
      <c r="F48" s="102"/>
      <c r="G48" s="105"/>
      <c r="H48" s="105"/>
      <c r="I48" s="105"/>
      <c r="J48" s="106"/>
      <c r="K48" s="104"/>
      <c r="L48" s="104"/>
      <c r="M48" s="107"/>
      <c r="N48" s="107"/>
      <c r="O48" s="108">
        <f t="shared" si="0"/>
      </c>
      <c r="P48" s="109"/>
    </row>
    <row r="49" ht="18" customHeight="1"/>
    <row r="50" spans="2:4" ht="18" customHeight="1">
      <c r="B50" s="342" t="s">
        <v>204</v>
      </c>
      <c r="C50" s="342"/>
      <c r="D50" s="342"/>
    </row>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5511" spans="251:255" ht="12.75">
      <c r="IQ65511" s="85" t="s">
        <v>176</v>
      </c>
      <c r="IR65511" s="85" t="s">
        <v>153</v>
      </c>
      <c r="IS65511" s="118" t="s">
        <v>20</v>
      </c>
      <c r="IU65511" s="118" t="s">
        <v>112</v>
      </c>
    </row>
    <row r="65512" spans="251:255" ht="12.75">
      <c r="IQ65512" s="85" t="s">
        <v>177</v>
      </c>
      <c r="IR65512" s="85" t="s">
        <v>170</v>
      </c>
      <c r="IS65512" s="118" t="s">
        <v>129</v>
      </c>
      <c r="IU65512" s="118" t="s">
        <v>113</v>
      </c>
    </row>
    <row r="65513" spans="251:255" ht="12.75">
      <c r="IQ65513" s="85" t="s">
        <v>183</v>
      </c>
      <c r="IR65513" s="85" t="s">
        <v>152</v>
      </c>
      <c r="IS65513" s="118" t="s">
        <v>21</v>
      </c>
      <c r="IU65513" s="118" t="s">
        <v>114</v>
      </c>
    </row>
    <row r="65514" spans="251:255" ht="12.75">
      <c r="IQ65514" s="85" t="s">
        <v>184</v>
      </c>
      <c r="IR65514" s="85" t="s">
        <v>171</v>
      </c>
      <c r="IS65514" s="118" t="s">
        <v>130</v>
      </c>
      <c r="IU65514" s="118" t="s">
        <v>115</v>
      </c>
    </row>
    <row r="65515" spans="251:255" ht="12.75">
      <c r="IQ65515" s="85" t="s">
        <v>185</v>
      </c>
      <c r="IR65515" s="85" t="s">
        <v>172</v>
      </c>
      <c r="IS65515" s="118" t="s">
        <v>131</v>
      </c>
      <c r="IU65515" s="118" t="s">
        <v>116</v>
      </c>
    </row>
    <row r="65516" spans="251:255" ht="12.75">
      <c r="IQ65516" s="85" t="s">
        <v>186</v>
      </c>
      <c r="IR65516" s="85" t="s">
        <v>173</v>
      </c>
      <c r="IS65516" s="118" t="s">
        <v>132</v>
      </c>
      <c r="IU65516" s="118" t="s">
        <v>117</v>
      </c>
    </row>
    <row r="65517" spans="251:255" ht="12.75">
      <c r="IQ65517" s="85" t="s">
        <v>187</v>
      </c>
      <c r="IR65517" s="85" t="s">
        <v>174</v>
      </c>
      <c r="IS65517" s="118" t="s">
        <v>22</v>
      </c>
      <c r="IU65517" s="118" t="s">
        <v>118</v>
      </c>
    </row>
    <row r="65518" spans="251:255" ht="12.75">
      <c r="IQ65518" s="85" t="s">
        <v>188</v>
      </c>
      <c r="IR65518" s="85" t="s">
        <v>175</v>
      </c>
      <c r="IS65518" s="118" t="s">
        <v>23</v>
      </c>
      <c r="IU65518" s="118" t="s">
        <v>119</v>
      </c>
    </row>
    <row r="65519" spans="251:255" ht="12.75">
      <c r="IQ65519" s="85" t="s">
        <v>189</v>
      </c>
      <c r="IR65519" s="85" t="s">
        <v>26</v>
      </c>
      <c r="IS65519" s="118" t="s">
        <v>109</v>
      </c>
      <c r="IU65519" s="118" t="s">
        <v>120</v>
      </c>
    </row>
    <row r="65520" spans="251:255" ht="12.75">
      <c r="IQ65520" s="85" t="s">
        <v>190</v>
      </c>
      <c r="IS65520" s="118" t="s">
        <v>110</v>
      </c>
      <c r="IU65520" s="118" t="s">
        <v>121</v>
      </c>
    </row>
    <row r="65521" spans="251:255" ht="12.75">
      <c r="IQ65521" s="85" t="s">
        <v>191</v>
      </c>
      <c r="IS65521" s="118" t="s">
        <v>111</v>
      </c>
      <c r="IU65521" s="118" t="s">
        <v>122</v>
      </c>
    </row>
    <row r="65522" spans="251:255" ht="12.75">
      <c r="IQ65522" s="85" t="s">
        <v>192</v>
      </c>
      <c r="IS65522" s="118" t="s">
        <v>237</v>
      </c>
      <c r="IU65522" s="118" t="s">
        <v>123</v>
      </c>
    </row>
    <row r="65523" spans="251:255" ht="12.75">
      <c r="IQ65523" s="85" t="s">
        <v>26</v>
      </c>
      <c r="IS65523" s="118" t="s">
        <v>238</v>
      </c>
      <c r="IU65523" s="118" t="s">
        <v>124</v>
      </c>
    </row>
    <row r="65524" spans="251:255" ht="12.75">
      <c r="IQ65524" s="85" t="s">
        <v>233</v>
      </c>
      <c r="IS65524" s="118" t="s">
        <v>134</v>
      </c>
      <c r="IU65524" s="118" t="s">
        <v>125</v>
      </c>
    </row>
    <row r="65525" spans="253:255" ht="12.75">
      <c r="IS65525" s="118" t="s">
        <v>24</v>
      </c>
      <c r="IU65525" s="118" t="s">
        <v>126</v>
      </c>
    </row>
    <row r="65526" spans="253:255" ht="12.75">
      <c r="IS65526" s="118" t="s">
        <v>25</v>
      </c>
      <c r="IU65526" s="118" t="s">
        <v>127</v>
      </c>
    </row>
    <row r="65527" spans="253:255" ht="12.75">
      <c r="IS65527" s="118" t="s">
        <v>151</v>
      </c>
      <c r="IU65527" s="118" t="s">
        <v>128</v>
      </c>
    </row>
  </sheetData>
  <sheetProtection password="E925" sheet="1" formatCells="0" formatColumns="0" formatRows="0" insertColumns="0" insertRows="0" insertHyperlinks="0" deleteColumns="0" deleteRows="0" sort="0" autoFilter="0" pivotTables="0"/>
  <mergeCells count="2">
    <mergeCell ref="B1:P2"/>
    <mergeCell ref="B50:D50"/>
  </mergeCells>
  <dataValidations count="8">
    <dataValidation type="date" allowBlank="1" showInputMessage="1" showErrorMessage="1" promptTitle="Date Format" prompt="Please Enter Date in DD-MM-YYYY Format !!!" errorTitle="Invalid Date" error="Please check the Date entered. Date format has to be DD-MMM-YY, e.g. 31-Jan-08....." sqref="M4:N48">
      <formula1>21916</formula1>
      <formula2>73051</formula2>
    </dataValidation>
    <dataValidation type="whole" allowBlank="1" showInputMessage="1" showErrorMessage="1" errorTitle="Invalid Entry" error="Please make valid Numeric entry without Space..." sqref="G4:J48">
      <formula1>1</formula1>
      <formula2>9999999</formula2>
    </dataValidation>
    <dataValidation type="list" allowBlank="1" showInputMessage="1" showErrorMessage="1" errorTitle="Invalid Reason" error="Please enter / select a valid Reason from the List..." sqref="P4:P48">
      <formula1>$IU$65511:$IU$65527</formula1>
    </dataValidation>
    <dataValidation type="list" allowBlank="1" showErrorMessage="1" errorTitle="Invalid Entry" error="Please Enter / Select a valid Option from the List..." sqref="D48">
      <formula1>$IS$65511:$IS$65526</formula1>
    </dataValidation>
    <dataValidation type="list" allowBlank="1" showErrorMessage="1" errorTitle="Invalid Entry" error="Please Enter / Select a valid Option from the List..." sqref="E4:E48">
      <formula1>$IR$65511:$IR$65519</formula1>
    </dataValidation>
    <dataValidation type="list" allowBlank="1" showErrorMessage="1" errorTitle="Invalid Entry" error="Please Enter / Select a valid Option from the List..." sqref="F48">
      <formula1>$IQ$65511:$IQ$65523</formula1>
    </dataValidation>
    <dataValidation type="list" allowBlank="1" showErrorMessage="1" errorTitle="Invalid Entry" error="Please Enter / Select a valid Option from the List..." sqref="F4:F47">
      <formula1>$IQ$65511:$IQ$65524</formula1>
    </dataValidation>
    <dataValidation type="list" allowBlank="1" showErrorMessage="1" errorTitle="Invalid Entry" error="Please Enter / Select a valid Option from the List..." sqref="D4:D47">
      <formula1>$IS$65511:$IS$65527</formula1>
    </dataValidation>
  </dataValidations>
  <printOptions horizontalCentered="1"/>
  <pageMargins left="0.5118110236220472" right="0.5118110236220472" top="0.2362204724409449" bottom="0.5118110236220472" header="0" footer="0.15748031496062992"/>
  <pageSetup fitToHeight="2" horizontalDpi="300" verticalDpi="300" orientation="landscape" paperSize="9" scale="72" r:id="rId1"/>
  <headerFooter scaleWithDoc="0">
    <oddFooter>&amp;LWPIF-7.5/01-B&amp;C01st April 2022&amp;RRev. – 01 
Page: 3 of 5</oddFooter>
  </headerFooter>
</worksheet>
</file>

<file path=xl/worksheets/sheet4.xml><?xml version="1.0" encoding="utf-8"?>
<worksheet xmlns="http://schemas.openxmlformats.org/spreadsheetml/2006/main" xmlns:r="http://schemas.openxmlformats.org/officeDocument/2006/relationships">
  <sheetPr codeName="Sheet4"/>
  <dimension ref="A1:IV65499"/>
  <sheetViews>
    <sheetView showGridLines="0" tabSelected="1" zoomScale="91" zoomScaleNormal="91" workbookViewId="0" topLeftCell="A1">
      <pane xSplit="12300" topLeftCell="IV1" activePane="topLeft" state="split"/>
      <selection pane="topLeft" activeCell="B1" sqref="B1:G1"/>
      <selection pane="topRight" activeCell="B10" sqref="B10:T10"/>
    </sheetView>
  </sheetViews>
  <sheetFormatPr defaultColWidth="0" defaultRowHeight="12.75"/>
  <cols>
    <col min="1" max="1" width="7.57421875" style="39" customWidth="1"/>
    <col min="2" max="2" width="26.140625" style="39" customWidth="1"/>
    <col min="3" max="3" width="7.7109375" style="39" customWidth="1"/>
    <col min="4" max="4" width="14.00390625" style="39" customWidth="1"/>
    <col min="5" max="6" width="11.57421875" style="39" customWidth="1"/>
    <col min="7" max="7" width="19.00390625" style="39" customWidth="1"/>
    <col min="8" max="9" width="6.421875" style="39" customWidth="1"/>
    <col min="10" max="10" width="17.00390625" style="39" bestFit="1" customWidth="1"/>
    <col min="11" max="13" width="6.421875" style="39" customWidth="1"/>
    <col min="14" max="14" width="8.8515625" style="39" bestFit="1" customWidth="1"/>
    <col min="15" max="18" width="4.7109375" style="39" customWidth="1"/>
    <col min="19" max="252" width="9.140625" style="39" customWidth="1"/>
    <col min="253" max="253" width="9.140625" style="39" hidden="1" customWidth="1"/>
    <col min="254" max="254" width="0" style="39" hidden="1" customWidth="1"/>
    <col min="255" max="255" width="3.7109375" style="39" hidden="1" customWidth="1"/>
    <col min="256" max="16384" width="4.8515625" style="39" hidden="1" customWidth="1"/>
  </cols>
  <sheetData>
    <row r="1" spans="2:7" ht="30" customHeight="1">
      <c r="B1" s="345" t="s">
        <v>236</v>
      </c>
      <c r="C1" s="346"/>
      <c r="D1" s="346"/>
      <c r="E1" s="346"/>
      <c r="F1" s="346"/>
      <c r="G1" s="346"/>
    </row>
    <row r="2" spans="1:7" ht="12">
      <c r="A2" s="343" t="s">
        <v>234</v>
      </c>
      <c r="B2" s="343"/>
      <c r="C2" s="343"/>
      <c r="D2" s="343"/>
      <c r="E2" s="343"/>
      <c r="F2" s="343"/>
      <c r="G2" s="343"/>
    </row>
    <row r="3" spans="1:7" ht="12">
      <c r="A3" s="343"/>
      <c r="B3" s="343"/>
      <c r="C3" s="343"/>
      <c r="D3" s="343"/>
      <c r="E3" s="343"/>
      <c r="F3" s="343"/>
      <c r="G3" s="343"/>
    </row>
    <row r="4" spans="1:7" ht="12">
      <c r="A4" s="343"/>
      <c r="B4" s="343"/>
      <c r="C4" s="343"/>
      <c r="D4" s="343"/>
      <c r="E4" s="343"/>
      <c r="F4" s="343"/>
      <c r="G4" s="343"/>
    </row>
    <row r="5" spans="1:7" ht="50.25" customHeight="1">
      <c r="A5" s="343"/>
      <c r="B5" s="343"/>
      <c r="C5" s="343"/>
      <c r="D5" s="343"/>
      <c r="E5" s="343"/>
      <c r="F5" s="343"/>
      <c r="G5" s="343"/>
    </row>
    <row r="7" spans="1:7" ht="21.75" customHeight="1">
      <c r="A7" s="43" t="s">
        <v>97</v>
      </c>
      <c r="B7" s="50"/>
      <c r="C7" s="43" t="s">
        <v>98</v>
      </c>
      <c r="D7" s="2"/>
      <c r="E7" s="344" t="s">
        <v>99</v>
      </c>
      <c r="F7" s="344"/>
      <c r="G7" s="44"/>
    </row>
    <row r="65497" spans="255:256" ht="12">
      <c r="IU65497" s="39" t="s">
        <v>100</v>
      </c>
      <c r="IV65497" s="39" t="s">
        <v>58</v>
      </c>
    </row>
    <row r="65498" spans="255:256" ht="12">
      <c r="IU65498" s="39" t="s">
        <v>101</v>
      </c>
      <c r="IV65498" s="39" t="s">
        <v>59</v>
      </c>
    </row>
    <row r="65499" ht="12">
      <c r="IU65499" s="39" t="s">
        <v>102</v>
      </c>
    </row>
  </sheetData>
  <sheetProtection password="E925" sheet="1" formatCells="0" formatColumns="0" formatRows="0" insertColumns="0" insertRows="0" insertHyperlinks="0" deleteColumns="0" deleteRows="0" sort="0" autoFilter="0" pivotTables="0"/>
  <mergeCells count="3">
    <mergeCell ref="A2:G5"/>
    <mergeCell ref="E7:F7"/>
    <mergeCell ref="B1:G1"/>
  </mergeCells>
  <printOptions/>
  <pageMargins left="0.5118110236220472" right="0.5118110236220472" top="0.2362204724409449" bottom="0.5118110236220472" header="0" footer="0.15748031496062992"/>
  <pageSetup horizontalDpi="600" verticalDpi="600" orientation="portrait" paperSize="9" scale="91" r:id="rId1"/>
  <headerFooter scaleWithDoc="0">
    <oddFooter>&amp;LWPIF-7.5/01-B&amp;C01st April 2022&amp;RRev. – 01 
Page: 5 of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Danchand Sharma</Manager>
  <Company>MegatTech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MMSI Appliction Form</dc:title>
  <dc:subject>Application Form</dc:subject>
  <dc:creator>Danchand</dc:creator>
  <cp:keywords/>
  <dc:description/>
  <cp:lastModifiedBy>Abhijit Mohite</cp:lastModifiedBy>
  <cp:lastPrinted>2022-03-23T15:30:39Z</cp:lastPrinted>
  <dcterms:created xsi:type="dcterms:W3CDTF">1998-12-31T19:44:03Z</dcterms:created>
  <dcterms:modified xsi:type="dcterms:W3CDTF">2022-03-23T15:32:40Z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